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Tab. RF.1S.1.3.1" sheetId="1" r:id="rId1"/>
    <sheet name="Tab. RF.IS1.3.2" sheetId="2" r:id="rId2"/>
    <sheet name="Dati ISTAT 16 senza IncMort" sheetId="3" state="hidden" r:id="rId3"/>
    <sheet name="2016 da spss" sheetId="4" state="hidden" r:id="rId4"/>
  </sheets>
  <calcPr calcId="145621"/>
</workbook>
</file>

<file path=xl/calcChain.xml><?xml version="1.0" encoding="utf-8"?>
<calcChain xmlns="http://schemas.openxmlformats.org/spreadsheetml/2006/main">
  <c r="T26" i="1" l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25" i="1"/>
  <c r="T64" i="1" l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63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T6" i="1"/>
  <c r="S26" i="1" s="1"/>
  <c r="T7" i="1"/>
  <c r="T8" i="1"/>
  <c r="T9" i="1"/>
  <c r="T10" i="1"/>
  <c r="S30" i="1" s="1"/>
  <c r="T11" i="1"/>
  <c r="T12" i="1"/>
  <c r="T13" i="1"/>
  <c r="T14" i="1"/>
  <c r="S34" i="1" s="1"/>
  <c r="T15" i="1"/>
  <c r="T16" i="1"/>
  <c r="T17" i="1"/>
  <c r="T18" i="1"/>
  <c r="S38" i="1" s="1"/>
  <c r="T19" i="1"/>
  <c r="T20" i="1"/>
  <c r="T5" i="1"/>
  <c r="S40" i="1"/>
  <c r="S39" i="1"/>
  <c r="S37" i="1"/>
  <c r="S36" i="1"/>
  <c r="S35" i="1"/>
  <c r="S33" i="1"/>
  <c r="S32" i="1"/>
  <c r="S31" i="1"/>
  <c r="S29" i="1"/>
  <c r="S28" i="1"/>
  <c r="S27" i="1"/>
  <c r="S25" i="1"/>
  <c r="S19" i="1"/>
  <c r="S20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T25" i="2" l="1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0" i="2"/>
  <c r="S19" i="2"/>
  <c r="R18" i="1" l="1"/>
  <c r="R16" i="1"/>
  <c r="R14" i="1"/>
  <c r="R12" i="1"/>
  <c r="R10" i="1"/>
  <c r="R8" i="1"/>
  <c r="R6" i="1"/>
  <c r="R65" i="2" l="1"/>
  <c r="R66" i="2"/>
  <c r="R69" i="2"/>
  <c r="R70" i="2"/>
  <c r="R73" i="2"/>
  <c r="R74" i="2"/>
  <c r="R27" i="2"/>
  <c r="R31" i="2"/>
  <c r="R35" i="2"/>
  <c r="R18" i="2"/>
  <c r="T18" i="2" s="1"/>
  <c r="R17" i="2"/>
  <c r="R75" i="2" s="1"/>
  <c r="R16" i="2"/>
  <c r="T16" i="2" s="1"/>
  <c r="R15" i="2"/>
  <c r="R14" i="2"/>
  <c r="R34" i="2" s="1"/>
  <c r="R13" i="2"/>
  <c r="R71" i="2" s="1"/>
  <c r="R12" i="2"/>
  <c r="R11" i="2"/>
  <c r="R10" i="2"/>
  <c r="T10" i="2" s="1"/>
  <c r="R9" i="2"/>
  <c r="T67" i="2" s="1"/>
  <c r="R8" i="2"/>
  <c r="R7" i="2"/>
  <c r="R6" i="2"/>
  <c r="R20" i="2" s="1"/>
  <c r="R5" i="2"/>
  <c r="R63" i="2" s="1"/>
  <c r="T76" i="2"/>
  <c r="T75" i="2"/>
  <c r="T73" i="2"/>
  <c r="T70" i="2"/>
  <c r="T69" i="2"/>
  <c r="T66" i="2"/>
  <c r="T65" i="2"/>
  <c r="T15" i="2"/>
  <c r="T14" i="2"/>
  <c r="T11" i="2"/>
  <c r="T9" i="2"/>
  <c r="T8" i="2"/>
  <c r="T7" i="2"/>
  <c r="T6" i="2"/>
  <c r="T5" i="2"/>
  <c r="R20" i="1"/>
  <c r="R51" i="1" s="1"/>
  <c r="R17" i="1"/>
  <c r="R75" i="1" s="1"/>
  <c r="R15" i="1"/>
  <c r="R13" i="1"/>
  <c r="R71" i="1" s="1"/>
  <c r="R11" i="1"/>
  <c r="R9" i="1"/>
  <c r="R7" i="1"/>
  <c r="R5" i="1"/>
  <c r="R64" i="1"/>
  <c r="R65" i="1"/>
  <c r="R66" i="1"/>
  <c r="R68" i="1"/>
  <c r="R69" i="1"/>
  <c r="R70" i="1"/>
  <c r="R72" i="1"/>
  <c r="R73" i="1"/>
  <c r="R74" i="1"/>
  <c r="R76" i="1"/>
  <c r="R26" i="1"/>
  <c r="R28" i="1"/>
  <c r="R30" i="1"/>
  <c r="R31" i="1"/>
  <c r="R32" i="1"/>
  <c r="R34" i="1"/>
  <c r="R36" i="1"/>
  <c r="R38" i="1"/>
  <c r="R25" i="1" l="1"/>
  <c r="R59" i="2"/>
  <c r="T78" i="2"/>
  <c r="T20" i="2"/>
  <c r="R40" i="2"/>
  <c r="R78" i="2"/>
  <c r="R46" i="2"/>
  <c r="R54" i="2"/>
  <c r="R47" i="2"/>
  <c r="R51" i="2"/>
  <c r="T53" i="2"/>
  <c r="R48" i="2"/>
  <c r="R56" i="2"/>
  <c r="T45" i="2"/>
  <c r="R38" i="2"/>
  <c r="R30" i="2"/>
  <c r="R26" i="2"/>
  <c r="R45" i="2"/>
  <c r="R53" i="2"/>
  <c r="R57" i="2"/>
  <c r="T12" i="2"/>
  <c r="R32" i="2" s="1"/>
  <c r="T17" i="2"/>
  <c r="T63" i="2"/>
  <c r="T68" i="2"/>
  <c r="T72" i="2"/>
  <c r="R19" i="2"/>
  <c r="R37" i="2"/>
  <c r="R29" i="2"/>
  <c r="R76" i="2"/>
  <c r="R72" i="2"/>
  <c r="R68" i="2"/>
  <c r="R64" i="2"/>
  <c r="R25" i="2"/>
  <c r="R44" i="2"/>
  <c r="R52" i="2"/>
  <c r="T71" i="2"/>
  <c r="R49" i="2"/>
  <c r="T13" i="2"/>
  <c r="R33" i="2" s="1"/>
  <c r="T64" i="2"/>
  <c r="R36" i="2"/>
  <c r="R28" i="2"/>
  <c r="R55" i="2"/>
  <c r="R67" i="2"/>
  <c r="R57" i="1"/>
  <c r="R47" i="1"/>
  <c r="T49" i="2"/>
  <c r="T51" i="2"/>
  <c r="T47" i="2"/>
  <c r="T57" i="2"/>
  <c r="T55" i="2"/>
  <c r="T74" i="2"/>
  <c r="R27" i="1"/>
  <c r="R63" i="1"/>
  <c r="R33" i="1"/>
  <c r="R29" i="1"/>
  <c r="R19" i="1"/>
  <c r="R35" i="1"/>
  <c r="R49" i="1"/>
  <c r="R53" i="1"/>
  <c r="R59" i="1"/>
  <c r="R45" i="1"/>
  <c r="R55" i="1"/>
  <c r="R37" i="1"/>
  <c r="R67" i="1"/>
  <c r="R39" i="2" l="1"/>
  <c r="T19" i="2"/>
  <c r="R58" i="2"/>
  <c r="T77" i="2"/>
  <c r="R77" i="2"/>
  <c r="R50" i="2"/>
  <c r="R50" i="1"/>
  <c r="R58" i="1"/>
  <c r="R48" i="1"/>
  <c r="R52" i="1"/>
  <c r="R54" i="1"/>
  <c r="R56" i="1"/>
  <c r="R46" i="1"/>
  <c r="R44" i="1"/>
  <c r="Q64" i="2"/>
  <c r="P6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T44" i="2" l="1"/>
  <c r="T48" i="2"/>
  <c r="T54" i="2"/>
  <c r="T56" i="2"/>
  <c r="T46" i="2"/>
  <c r="T52" i="2"/>
  <c r="T50" i="2"/>
  <c r="Q20" i="2"/>
  <c r="Q19" i="2"/>
  <c r="Q76" i="1"/>
  <c r="Q75" i="1"/>
  <c r="Q73" i="1"/>
  <c r="Q72" i="1"/>
  <c r="Q71" i="1"/>
  <c r="Q70" i="1"/>
  <c r="Q69" i="1"/>
  <c r="Q68" i="1"/>
  <c r="Q67" i="1"/>
  <c r="Q66" i="1"/>
  <c r="Q65" i="1"/>
  <c r="Q64" i="1"/>
  <c r="Q63" i="1"/>
  <c r="Q57" i="1"/>
  <c r="Q27" i="1"/>
  <c r="Q28" i="1"/>
  <c r="Q29" i="1"/>
  <c r="Q30" i="1"/>
  <c r="Q31" i="1"/>
  <c r="Q32" i="1"/>
  <c r="Q33" i="1"/>
  <c r="Q34" i="1"/>
  <c r="Q35" i="1"/>
  <c r="Q36" i="1"/>
  <c r="Q37" i="1"/>
  <c r="Q38" i="1"/>
  <c r="Q26" i="1"/>
  <c r="Q25" i="1"/>
  <c r="Q20" i="1"/>
  <c r="Q19" i="1"/>
  <c r="D39" i="1" l="1"/>
  <c r="R77" i="1"/>
  <c r="Q44" i="1"/>
  <c r="Q48" i="1"/>
  <c r="Q52" i="1"/>
  <c r="R78" i="1"/>
  <c r="Q45" i="1"/>
  <c r="Q49" i="1"/>
  <c r="Q53" i="1"/>
  <c r="Q46" i="1"/>
  <c r="Q50" i="1"/>
  <c r="Q54" i="1"/>
  <c r="Q47" i="1"/>
  <c r="Q51" i="1"/>
  <c r="Q56" i="1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63" i="2"/>
  <c r="Q59" i="2"/>
  <c r="Q58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T40" i="2" s="1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T36" i="2" s="1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T32" i="2" s="1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T28" i="2" s="1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Q74" i="1"/>
  <c r="Q77" i="1"/>
  <c r="Q78" i="1"/>
  <c r="C26" i="1"/>
  <c r="C27" i="1"/>
  <c r="C28" i="1"/>
  <c r="D29" i="1"/>
  <c r="D30" i="1"/>
  <c r="C31" i="1"/>
  <c r="C32" i="1"/>
  <c r="D33" i="1"/>
  <c r="D34" i="1"/>
  <c r="C35" i="1"/>
  <c r="C36" i="1"/>
  <c r="D37" i="1"/>
  <c r="C38" i="1"/>
  <c r="C40" i="1"/>
  <c r="P25" i="1"/>
  <c r="Q59" i="1"/>
  <c r="Q58" i="1"/>
  <c r="Q55" i="1"/>
  <c r="T27" i="2" l="1"/>
  <c r="T31" i="2"/>
  <c r="T35" i="2"/>
  <c r="T39" i="2"/>
  <c r="T30" i="2"/>
  <c r="T34" i="2"/>
  <c r="T38" i="2"/>
  <c r="T26" i="2"/>
  <c r="T29" i="2"/>
  <c r="T33" i="2"/>
  <c r="T37" i="2"/>
  <c r="R40" i="1"/>
  <c r="T57" i="1"/>
  <c r="T49" i="1"/>
  <c r="T55" i="1"/>
  <c r="T47" i="1"/>
  <c r="T53" i="1"/>
  <c r="T45" i="1"/>
  <c r="T51" i="1"/>
  <c r="R39" i="1"/>
  <c r="T54" i="1"/>
  <c r="T46" i="1"/>
  <c r="T52" i="1"/>
  <c r="T44" i="1"/>
  <c r="T50" i="1"/>
  <c r="T56" i="1"/>
  <c r="T48" i="1"/>
  <c r="P40" i="1"/>
  <c r="N40" i="1"/>
  <c r="L40" i="1"/>
  <c r="J40" i="1"/>
  <c r="H40" i="1"/>
  <c r="F40" i="1"/>
  <c r="D40" i="1"/>
  <c r="Q39" i="1"/>
  <c r="O39" i="1"/>
  <c r="M39" i="1"/>
  <c r="K39" i="1"/>
  <c r="I39" i="1"/>
  <c r="G39" i="1"/>
  <c r="E39" i="1"/>
  <c r="C39" i="1"/>
  <c r="P38" i="1"/>
  <c r="N38" i="1"/>
  <c r="L38" i="1"/>
  <c r="J38" i="1"/>
  <c r="H38" i="1"/>
  <c r="F38" i="1"/>
  <c r="D38" i="1"/>
  <c r="O37" i="1"/>
  <c r="M37" i="1"/>
  <c r="K37" i="1"/>
  <c r="I37" i="1"/>
  <c r="G37" i="1"/>
  <c r="E37" i="1"/>
  <c r="C37" i="1"/>
  <c r="P36" i="1"/>
  <c r="N36" i="1"/>
  <c r="L36" i="1"/>
  <c r="J36" i="1"/>
  <c r="H36" i="1"/>
  <c r="F36" i="1"/>
  <c r="D36" i="1"/>
  <c r="M34" i="1"/>
  <c r="I34" i="1"/>
  <c r="E34" i="1"/>
  <c r="M33" i="1"/>
  <c r="I33" i="1"/>
  <c r="E33" i="1"/>
  <c r="M30" i="1"/>
  <c r="I30" i="1"/>
  <c r="E30" i="1"/>
  <c r="M29" i="1"/>
  <c r="I29" i="1"/>
  <c r="E29" i="1"/>
  <c r="Q40" i="1"/>
  <c r="O40" i="1"/>
  <c r="M40" i="1"/>
  <c r="K40" i="1"/>
  <c r="I40" i="1"/>
  <c r="G40" i="1"/>
  <c r="E40" i="1"/>
  <c r="P39" i="1"/>
  <c r="N39" i="1"/>
  <c r="L39" i="1"/>
  <c r="J39" i="1"/>
  <c r="H39" i="1"/>
  <c r="F39" i="1"/>
  <c r="O38" i="1"/>
  <c r="M38" i="1"/>
  <c r="K38" i="1"/>
  <c r="I38" i="1"/>
  <c r="G38" i="1"/>
  <c r="E38" i="1"/>
  <c r="P37" i="1"/>
  <c r="N37" i="1"/>
  <c r="L37" i="1"/>
  <c r="J37" i="1"/>
  <c r="H37" i="1"/>
  <c r="F37" i="1"/>
  <c r="O36" i="1"/>
  <c r="M36" i="1"/>
  <c r="K36" i="1"/>
  <c r="I36" i="1"/>
  <c r="G36" i="1"/>
  <c r="E36" i="1"/>
  <c r="O34" i="1"/>
  <c r="K34" i="1"/>
  <c r="G34" i="1"/>
  <c r="C34" i="1"/>
  <c r="O33" i="1"/>
  <c r="K33" i="1"/>
  <c r="G33" i="1"/>
  <c r="C33" i="1"/>
  <c r="O30" i="1"/>
  <c r="K30" i="1"/>
  <c r="G30" i="1"/>
  <c r="C30" i="1"/>
  <c r="O29" i="1"/>
  <c r="K29" i="1"/>
  <c r="G29" i="1"/>
  <c r="C29" i="1"/>
  <c r="N35" i="1"/>
  <c r="H35" i="1"/>
  <c r="D35" i="1"/>
  <c r="P35" i="1"/>
  <c r="L35" i="1"/>
  <c r="J35" i="1"/>
  <c r="F35" i="1"/>
  <c r="O35" i="1"/>
  <c r="M35" i="1"/>
  <c r="K35" i="1"/>
  <c r="I35" i="1"/>
  <c r="G35" i="1"/>
  <c r="E35" i="1"/>
  <c r="P34" i="1"/>
  <c r="N34" i="1"/>
  <c r="L34" i="1"/>
  <c r="J34" i="1"/>
  <c r="H34" i="1"/>
  <c r="F34" i="1"/>
  <c r="P33" i="1"/>
  <c r="N33" i="1"/>
  <c r="L33" i="1"/>
  <c r="J33" i="1"/>
  <c r="H33" i="1"/>
  <c r="F33" i="1"/>
  <c r="P32" i="1"/>
  <c r="N32" i="1"/>
  <c r="L32" i="1"/>
  <c r="J32" i="1"/>
  <c r="H32" i="1"/>
  <c r="F32" i="1"/>
  <c r="D32" i="1"/>
  <c r="O32" i="1"/>
  <c r="M32" i="1"/>
  <c r="K32" i="1"/>
  <c r="I32" i="1"/>
  <c r="G32" i="1"/>
  <c r="E32" i="1"/>
  <c r="P31" i="1"/>
  <c r="N31" i="1"/>
  <c r="L31" i="1"/>
  <c r="J31" i="1"/>
  <c r="H31" i="1"/>
  <c r="F31" i="1"/>
  <c r="D31" i="1"/>
  <c r="O31" i="1"/>
  <c r="M31" i="1"/>
  <c r="K31" i="1"/>
  <c r="I31" i="1"/>
  <c r="G31" i="1"/>
  <c r="E31" i="1"/>
  <c r="P30" i="1"/>
  <c r="N30" i="1"/>
  <c r="L30" i="1"/>
  <c r="J30" i="1"/>
  <c r="H30" i="1"/>
  <c r="F30" i="1"/>
  <c r="P29" i="1"/>
  <c r="N29" i="1"/>
  <c r="L29" i="1"/>
  <c r="J29" i="1"/>
  <c r="H29" i="1"/>
  <c r="F29" i="1"/>
  <c r="F28" i="1"/>
  <c r="P28" i="1"/>
  <c r="N28" i="1"/>
  <c r="L28" i="1"/>
  <c r="J28" i="1"/>
  <c r="H28" i="1"/>
  <c r="D28" i="1"/>
  <c r="O28" i="1"/>
  <c r="M28" i="1"/>
  <c r="K28" i="1"/>
  <c r="I28" i="1"/>
  <c r="G28" i="1"/>
  <c r="E28" i="1"/>
  <c r="P27" i="1"/>
  <c r="N27" i="1"/>
  <c r="L27" i="1"/>
  <c r="J27" i="1"/>
  <c r="H27" i="1"/>
  <c r="F27" i="1"/>
  <c r="D27" i="1"/>
  <c r="O27" i="1"/>
  <c r="M27" i="1"/>
  <c r="K27" i="1"/>
  <c r="I27" i="1"/>
  <c r="G27" i="1"/>
  <c r="E27" i="1"/>
  <c r="P26" i="1"/>
  <c r="N26" i="1"/>
  <c r="L26" i="1"/>
  <c r="J26" i="1"/>
  <c r="H26" i="1"/>
  <c r="F26" i="1"/>
  <c r="D26" i="1"/>
  <c r="O26" i="1"/>
  <c r="M26" i="1"/>
  <c r="K26" i="1"/>
  <c r="I26" i="1"/>
  <c r="G26" i="1"/>
  <c r="E26" i="1"/>
  <c r="E25" i="1"/>
  <c r="C25" i="1"/>
  <c r="G25" i="1"/>
  <c r="I25" i="1"/>
  <c r="K25" i="1"/>
  <c r="M25" i="1"/>
  <c r="O25" i="1"/>
  <c r="D25" i="1"/>
  <c r="F25" i="1"/>
  <c r="H25" i="1"/>
  <c r="J25" i="1"/>
  <c r="L25" i="1"/>
  <c r="N25" i="1"/>
</calcChain>
</file>

<file path=xl/sharedStrings.xml><?xml version="1.0" encoding="utf-8"?>
<sst xmlns="http://schemas.openxmlformats.org/spreadsheetml/2006/main" count="429" uniqueCount="111">
  <si>
    <r>
      <t>a)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Valori assoluti</t>
    </r>
  </si>
  <si>
    <t>Giorno</t>
  </si>
  <si>
    <t>Lunedì</t>
  </si>
  <si>
    <t>n° incidenti</t>
  </si>
  <si>
    <t>n° inc.mortali</t>
  </si>
  <si>
    <t>Martedì</t>
  </si>
  <si>
    <t>Mercoledì</t>
  </si>
  <si>
    <t>Giovedì</t>
  </si>
  <si>
    <t>Venerdì</t>
  </si>
  <si>
    <t>Sabato</t>
  </si>
  <si>
    <t>Domenica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</si>
  <si>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</si>
  <si>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</si>
  <si>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giorno</t>
    </r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</si>
  <si>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</si>
  <si>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</si>
  <si>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</si>
  <si>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</si>
  <si>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</si>
  <si>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</si>
  <si>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</si>
  <si>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</si>
  <si>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</si>
  <si>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</si>
  <si>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</si>
  <si>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</si>
  <si>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</si>
  <si>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</si>
  <si>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</si>
  <si>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r>
      <t>a)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Valori assoluti</t>
    </r>
  </si>
  <si>
    <t>morti</t>
  </si>
  <si>
    <t>feriti</t>
  </si>
  <si>
    <t xml:space="preserve">Giorno </t>
  </si>
  <si>
    <t>Giorno settimana</t>
  </si>
  <si>
    <r>
      <t>d)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Variazioni annuali e di periodo - Valori percentuali</t>
    </r>
  </si>
  <si>
    <t>2015/2014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</si>
  <si>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</si>
  <si>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</si>
  <si>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</si>
  <si>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</si>
  <si>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</si>
  <si>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</si>
  <si>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</si>
  <si>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- Giorno della settimana</t>
  </si>
  <si>
    <t>Incidentoi mortali Giorno della settimana</t>
  </si>
  <si>
    <t>Morti Giorno della settimana</t>
  </si>
  <si>
    <t>feriti Giorno della settimana</t>
  </si>
  <si>
    <t>Tavola 1.4 - Incidenti stradali, morti e feriti per mese, giorno della settimana, tipo e ora del giorno - Anni 2016</t>
  </si>
  <si>
    <t>MESI                                                                                              GIORNI DELLA SETTIMANA                                      TIPO DI GIORNO                                  ORE DEL GIORNO</t>
  </si>
  <si>
    <t>2016</t>
  </si>
  <si>
    <t>2015</t>
  </si>
  <si>
    <t>Incidenti</t>
  </si>
  <si>
    <t>Morti</t>
  </si>
  <si>
    <t>Feriti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</si>
  <si>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</si>
  <si>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</si>
  <si>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</si>
  <si>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</si>
  <si>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</si>
  <si>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</si>
  <si>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</si>
  <si>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</si>
  <si>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</si>
  <si>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</si>
  <si>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</si>
  <si>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</si>
  <si>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</si>
  <si>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</si>
  <si>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GIORNO DELLA SETTIMANA</t>
  </si>
  <si>
    <t>TIPO DI GIORNO (a)</t>
  </si>
  <si>
    <t>Festivi</t>
  </si>
  <si>
    <t>Feriali</t>
  </si>
  <si>
    <t>ORA DEL GIORNO</t>
  </si>
  <si>
    <t>1a  ora</t>
  </si>
  <si>
    <t>2a     "</t>
  </si>
  <si>
    <t>3a     "</t>
  </si>
  <si>
    <t>4a     "</t>
  </si>
  <si>
    <t>5a     "</t>
  </si>
  <si>
    <t>6a     "</t>
  </si>
  <si>
    <t>7a     "</t>
  </si>
  <si>
    <t>8a     "</t>
  </si>
  <si>
    <t>9a     "</t>
  </si>
  <si>
    <t>10a   "</t>
  </si>
  <si>
    <t>11a   "</t>
  </si>
  <si>
    <t>12a   "</t>
  </si>
  <si>
    <t>13a   "</t>
  </si>
  <si>
    <t>14a   "</t>
  </si>
  <si>
    <t>15a   "</t>
  </si>
  <si>
    <t>16a   "</t>
  </si>
  <si>
    <t>17a   "</t>
  </si>
  <si>
    <t>18a   "</t>
  </si>
  <si>
    <t>19a   "</t>
  </si>
  <si>
    <t>20a   "</t>
  </si>
  <si>
    <t>21a   "</t>
  </si>
  <si>
    <t>22a   "</t>
  </si>
  <si>
    <t>23a   "</t>
  </si>
  <si>
    <t>24a   "</t>
  </si>
  <si>
    <t>ora imprecisata</t>
  </si>
  <si>
    <t>(a) Nel totale dei "festivi" sono compresi Ferragosto, Anniversario dellla Liberazione, Capodanno, Epifania, Festa del Lavoro, Immacolata Concezione, Festa della Repubblica, Lunedì dell'Angelo  - Pasquetta, Natale, Pasqua, Santo Stefano, Tutti i Santi e tutte le domeniche dell'anno.</t>
  </si>
  <si>
    <t>2016/15</t>
  </si>
  <si>
    <t>Var. 2016/01</t>
  </si>
  <si>
    <t>Note: in rosso e verde sono indicati massimi e minimi, per giorno e intero periodo. In blu sono indicati i totali generali.</t>
  </si>
  <si>
    <t>Giorno esatto della settimana</t>
  </si>
  <si>
    <t>2017/16</t>
  </si>
  <si>
    <t>Totale sino al 2017</t>
  </si>
  <si>
    <t>RF.IS.1.3.2 - Morti e feriti in incidenti stradali per giorno della settimana - Anni 2001-2017</t>
  </si>
  <si>
    <t>Giorno della settimana giusto</t>
  </si>
  <si>
    <t>2017 incidenti</t>
  </si>
  <si>
    <t>2017 incidenti mortali</t>
  </si>
  <si>
    <t>mortali</t>
  </si>
  <si>
    <t>Tab. RF.IS.1.3.1 - Incidenti ed incidenti mortali su strada per giorno della settimana - Anni 2001-2017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</si>
</sst>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#.0"/>
    <numFmt numFmtId="165" formatCode="_-* #,##0_-;\-* #,##0_-;_-* &quot;-&quot;??_-;_-@_-"/>
    <numFmt numFmtId="166" formatCode="###0"/>
  </numFmts>
  <fonts count="3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4"/>
      <color theme="1"/>
      <name val="Times New Roman"/>
      <family val="1"/>
    </font>
    <font>
      <b/>
      <sz val="4"/>
      <color theme="1"/>
      <name val="Times New Roman"/>
      <family val="1"/>
    </font>
    <font>
      <b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1"/>
      <name val="Calibri"/>
      <family val="2"/>
      <scheme val="minor"/>
    </font>
    <font>
      <i/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20" fillId="0" borderId="0" applyFont="0" applyFill="0" applyBorder="0" applyAlignment="0" applyProtection="0"/>
    <xf numFmtId="0" fontId="22" fillId="0" borderId="0"/>
    <xf numFmtId="0" fontId="22" fillId="0" borderId="0"/>
    <xf numFmtId="0" fontId="29" fillId="0" borderId="0"/>
    <xf numFmtId="41" fontId="29" fillId="0" borderId="0" applyFont="0" applyFill="0" applyBorder="0" applyAlignment="0" applyProtection="0"/>
    <xf numFmtId="0" fontId="34" fillId="0" borderId="0"/>
    <xf numFmtId="0" fontId="22" fillId="0" borderId="0"/>
  </cellStyleXfs>
  <cellXfs count="194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22" fillId="0" borderId="0" xfId="2"/>
    <xf numFmtId="0" fontId="24" fillId="0" borderId="10" xfId="2" applyFont="1" applyBorder="1" applyAlignment="1">
      <alignment horizontal="center" wrapText="1"/>
    </xf>
    <xf numFmtId="0" fontId="24" fillId="0" borderId="14" xfId="2" applyFont="1" applyBorder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4" fillId="0" borderId="24" xfId="2" applyFont="1" applyBorder="1" applyAlignment="1">
      <alignment horizontal="left" vertical="top" wrapText="1"/>
    </xf>
    <xf numFmtId="0" fontId="21" fillId="0" borderId="0" xfId="0" applyFont="1"/>
    <xf numFmtId="165" fontId="24" fillId="0" borderId="15" xfId="1" applyNumberFormat="1" applyFont="1" applyBorder="1" applyAlignment="1">
      <alignment horizontal="right" vertical="top"/>
    </xf>
    <xf numFmtId="165" fontId="24" fillId="0" borderId="20" xfId="1" applyNumberFormat="1" applyFont="1" applyBorder="1" applyAlignment="1">
      <alignment horizontal="right" vertical="top"/>
    </xf>
    <xf numFmtId="165" fontId="24" fillId="0" borderId="25" xfId="1" applyNumberFormat="1" applyFont="1" applyBorder="1" applyAlignment="1">
      <alignment horizontal="right" vertical="top"/>
    </xf>
    <xf numFmtId="0" fontId="25" fillId="0" borderId="11" xfId="2" applyFont="1" applyBorder="1" applyAlignment="1">
      <alignment horizontal="center" wrapText="1"/>
    </xf>
    <xf numFmtId="0" fontId="25" fillId="0" borderId="12" xfId="2" applyFont="1" applyBorder="1" applyAlignment="1">
      <alignment horizontal="center" wrapText="1"/>
    </xf>
    <xf numFmtId="164" fontId="25" fillId="0" borderId="16" xfId="2" applyNumberFormat="1" applyFont="1" applyBorder="1" applyAlignment="1">
      <alignment horizontal="right" vertical="top"/>
    </xf>
    <xf numFmtId="164" fontId="25" fillId="0" borderId="17" xfId="2" applyNumberFormat="1" applyFont="1" applyBorder="1" applyAlignment="1">
      <alignment horizontal="right" vertical="top"/>
    </xf>
    <xf numFmtId="164" fontId="25" fillId="0" borderId="21" xfId="2" applyNumberFormat="1" applyFont="1" applyBorder="1" applyAlignment="1">
      <alignment horizontal="right" vertical="top"/>
    </xf>
    <xf numFmtId="164" fontId="25" fillId="0" borderId="22" xfId="2" applyNumberFormat="1" applyFont="1" applyBorder="1" applyAlignment="1">
      <alignment horizontal="right" vertical="top"/>
    </xf>
    <xf numFmtId="164" fontId="25" fillId="0" borderId="26" xfId="2" applyNumberFormat="1" applyFont="1" applyBorder="1" applyAlignment="1">
      <alignment horizontal="right" vertical="top"/>
    </xf>
    <xf numFmtId="0" fontId="26" fillId="0" borderId="27" xfId="2" applyFont="1" applyBorder="1" applyAlignment="1">
      <alignment horizontal="center" vertical="center"/>
    </xf>
    <xf numFmtId="0" fontId="22" fillId="0" borderId="0" xfId="3"/>
    <xf numFmtId="0" fontId="24" fillId="0" borderId="10" xfId="3" applyFon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12" xfId="3" applyFont="1" applyBorder="1" applyAlignment="1">
      <alignment horizontal="center" wrapText="1"/>
    </xf>
    <xf numFmtId="0" fontId="24" fillId="0" borderId="14" xfId="3" applyFont="1" applyBorder="1" applyAlignment="1">
      <alignment horizontal="left" vertical="top" wrapText="1"/>
    </xf>
    <xf numFmtId="0" fontId="24" fillId="0" borderId="19" xfId="3" applyFont="1" applyBorder="1" applyAlignment="1">
      <alignment horizontal="left" vertical="top" wrapText="1"/>
    </xf>
    <xf numFmtId="0" fontId="24" fillId="0" borderId="24" xfId="3" applyFont="1" applyBorder="1" applyAlignment="1">
      <alignment horizontal="left" vertical="top" wrapText="1"/>
    </xf>
    <xf numFmtId="164" fontId="25" fillId="0" borderId="16" xfId="3" applyNumberFormat="1" applyFont="1" applyBorder="1" applyAlignment="1">
      <alignment horizontal="right" vertical="top"/>
    </xf>
    <xf numFmtId="164" fontId="25" fillId="0" borderId="17" xfId="3" applyNumberFormat="1" applyFont="1" applyBorder="1" applyAlignment="1">
      <alignment horizontal="right" vertical="top"/>
    </xf>
    <xf numFmtId="164" fontId="25" fillId="0" borderId="21" xfId="3" applyNumberFormat="1" applyFont="1" applyBorder="1" applyAlignment="1">
      <alignment horizontal="right" vertical="top"/>
    </xf>
    <xf numFmtId="164" fontId="25" fillId="0" borderId="22" xfId="3" applyNumberFormat="1" applyFont="1" applyBorder="1" applyAlignment="1">
      <alignment horizontal="right" vertical="top"/>
    </xf>
    <xf numFmtId="164" fontId="25" fillId="0" borderId="26" xfId="3" applyNumberFormat="1" applyFont="1" applyBorder="1" applyAlignment="1">
      <alignment horizontal="right" vertical="top"/>
    </xf>
    <xf numFmtId="0" fontId="26" fillId="0" borderId="27" xfId="3" applyFont="1" applyBorder="1" applyAlignment="1">
      <alignment horizontal="center" vertical="center"/>
    </xf>
    <xf numFmtId="0" fontId="25" fillId="0" borderId="11" xfId="3" applyFont="1" applyBorder="1" applyAlignment="1">
      <alignment horizontal="center" wrapText="1"/>
    </xf>
    <xf numFmtId="0" fontId="25" fillId="0" borderId="12" xfId="3" applyFont="1" applyBorder="1" applyAlignment="1">
      <alignment horizontal="center" wrapText="1"/>
    </xf>
    <xf numFmtId="0" fontId="27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3" fontId="0" fillId="0" borderId="0" xfId="0" applyNumberFormat="1"/>
    <xf numFmtId="0" fontId="0" fillId="0" borderId="0" xfId="0" applyFont="1"/>
    <xf numFmtId="2" fontId="7" fillId="0" borderId="4" xfId="0" applyNumberFormat="1" applyFont="1" applyBorder="1" applyAlignment="1">
      <alignment horizontal="right" vertical="center" wrapText="1"/>
    </xf>
    <xf numFmtId="0" fontId="29" fillId="0" borderId="0" xfId="4"/>
    <xf numFmtId="0" fontId="31" fillId="0" borderId="0" xfId="4" applyFont="1"/>
    <xf numFmtId="49" fontId="30" fillId="0" borderId="0" xfId="4" applyNumberFormat="1" applyFont="1" applyAlignment="1">
      <alignment horizontal="centerContinuous"/>
    </xf>
    <xf numFmtId="0" fontId="30" fillId="0" borderId="0" xfId="4" applyFont="1" applyAlignment="1">
      <alignment horizontal="centerContinuous"/>
    </xf>
    <xf numFmtId="49" fontId="30" fillId="0" borderId="0" xfId="4" applyNumberFormat="1" applyFont="1" applyAlignment="1">
      <alignment horizontal="justify" vertical="top"/>
    </xf>
    <xf numFmtId="49" fontId="32" fillId="0" borderId="0" xfId="4" applyNumberFormat="1" applyFont="1"/>
    <xf numFmtId="0" fontId="30" fillId="0" borderId="28" xfId="4" applyFont="1" applyBorder="1"/>
    <xf numFmtId="41" fontId="30" fillId="0" borderId="0" xfId="5" applyFont="1"/>
    <xf numFmtId="41" fontId="32" fillId="0" borderId="0" xfId="5" applyFont="1"/>
    <xf numFmtId="49" fontId="30" fillId="0" borderId="28" xfId="4" applyNumberFormat="1" applyFont="1" applyBorder="1" applyAlignment="1">
      <alignment horizontal="right" vertical="center" wrapText="1"/>
    </xf>
    <xf numFmtId="0" fontId="33" fillId="0" borderId="0" xfId="4" applyFont="1"/>
    <xf numFmtId="41" fontId="30" fillId="0" borderId="0" xfId="5" applyFont="1" applyAlignment="1">
      <alignment horizontal="centerContinuous"/>
    </xf>
    <xf numFmtId="41" fontId="30" fillId="0" borderId="0" xfId="5" applyFont="1" applyAlignment="1"/>
    <xf numFmtId="49" fontId="30" fillId="0" borderId="0" xfId="4" applyNumberFormat="1" applyFont="1" applyAlignment="1">
      <alignment horizontal="justify" vertical="top" wrapText="1"/>
    </xf>
    <xf numFmtId="49" fontId="30" fillId="0" borderId="28" xfId="4" applyNumberFormat="1" applyFont="1" applyBorder="1" applyAlignment="1">
      <alignment horizontal="centerContinuous" vertical="center" wrapText="1"/>
    </xf>
    <xf numFmtId="0" fontId="30" fillId="0" borderId="28" xfId="4" applyFont="1" applyBorder="1" applyAlignment="1">
      <alignment horizontal="centerContinuous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41" fontId="27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34" fillId="0" borderId="0" xfId="6"/>
    <xf numFmtId="0" fontId="35" fillId="0" borderId="10" xfId="6" applyFont="1" applyBorder="1" applyAlignment="1">
      <alignment horizontal="center" wrapText="1"/>
    </xf>
    <xf numFmtId="0" fontId="35" fillId="0" borderId="11" xfId="6" applyFont="1" applyBorder="1" applyAlignment="1">
      <alignment horizontal="center" wrapText="1"/>
    </xf>
    <xf numFmtId="0" fontId="35" fillId="0" borderId="12" xfId="6" applyFont="1" applyBorder="1" applyAlignment="1">
      <alignment horizontal="center" wrapText="1"/>
    </xf>
    <xf numFmtId="0" fontId="35" fillId="0" borderId="14" xfId="6" applyFont="1" applyBorder="1" applyAlignment="1">
      <alignment horizontal="left" vertical="top" wrapText="1"/>
    </xf>
    <xf numFmtId="166" fontId="35" fillId="0" borderId="15" xfId="6" applyNumberFormat="1" applyFont="1" applyBorder="1" applyAlignment="1">
      <alignment horizontal="right" vertical="top"/>
    </xf>
    <xf numFmtId="164" fontId="35" fillId="0" borderId="16" xfId="6" applyNumberFormat="1" applyFont="1" applyBorder="1" applyAlignment="1">
      <alignment horizontal="right" vertical="top"/>
    </xf>
    <xf numFmtId="164" fontId="35" fillId="0" borderId="17" xfId="6" applyNumberFormat="1" applyFont="1" applyBorder="1" applyAlignment="1">
      <alignment horizontal="right" vertical="top"/>
    </xf>
    <xf numFmtId="0" fontId="35" fillId="0" borderId="19" xfId="6" applyFont="1" applyBorder="1" applyAlignment="1">
      <alignment horizontal="left" vertical="top" wrapText="1"/>
    </xf>
    <xf numFmtId="166" fontId="35" fillId="0" borderId="20" xfId="6" applyNumberFormat="1" applyFont="1" applyBorder="1" applyAlignment="1">
      <alignment horizontal="right" vertical="top"/>
    </xf>
    <xf numFmtId="164" fontId="35" fillId="0" borderId="21" xfId="6" applyNumberFormat="1" applyFont="1" applyBorder="1" applyAlignment="1">
      <alignment horizontal="right" vertical="top"/>
    </xf>
    <xf numFmtId="164" fontId="35" fillId="0" borderId="22" xfId="6" applyNumberFormat="1" applyFont="1" applyBorder="1" applyAlignment="1">
      <alignment horizontal="right" vertical="top"/>
    </xf>
    <xf numFmtId="0" fontId="35" fillId="0" borderId="24" xfId="6" applyFont="1" applyBorder="1" applyAlignment="1">
      <alignment horizontal="left" vertical="top" wrapText="1"/>
    </xf>
    <xf numFmtId="166" fontId="35" fillId="0" borderId="25" xfId="6" applyNumberFormat="1" applyFont="1" applyBorder="1" applyAlignment="1">
      <alignment horizontal="right" vertical="top"/>
    </xf>
    <xf numFmtId="164" fontId="35" fillId="0" borderId="26" xfId="6" applyNumberFormat="1" applyFont="1" applyBorder="1" applyAlignment="1">
      <alignment horizontal="right" vertical="top"/>
    </xf>
    <xf numFmtId="0" fontId="34" fillId="0" borderId="27" xfId="6" applyBorder="1" applyAlignment="1">
      <alignment horizontal="center" vertical="center"/>
    </xf>
    <xf numFmtId="2" fontId="10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5" fontId="36" fillId="0" borderId="0" xfId="1" applyNumberFormat="1" applyFont="1"/>
    <xf numFmtId="165" fontId="28" fillId="0" borderId="2" xfId="1" applyNumberFormat="1" applyFont="1" applyBorder="1" applyAlignment="1">
      <alignment horizontal="center" vertical="center" wrapText="1"/>
    </xf>
    <xf numFmtId="165" fontId="27" fillId="0" borderId="4" xfId="1" applyNumberFormat="1" applyFont="1" applyBorder="1" applyAlignment="1">
      <alignment horizontal="right" vertical="center" wrapText="1"/>
    </xf>
    <xf numFmtId="165" fontId="37" fillId="0" borderId="6" xfId="1" applyNumberFormat="1" applyFont="1" applyBorder="1" applyAlignment="1">
      <alignment vertical="center"/>
    </xf>
    <xf numFmtId="165" fontId="37" fillId="0" borderId="0" xfId="1" applyNumberFormat="1" applyFont="1" applyBorder="1" applyAlignment="1">
      <alignment horizontal="left" vertical="center"/>
    </xf>
    <xf numFmtId="165" fontId="10" fillId="0" borderId="4" xfId="1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22" fillId="0" borderId="0" xfId="7"/>
    <xf numFmtId="0" fontId="24" fillId="0" borderId="10" xfId="7" applyFont="1" applyBorder="1" applyAlignment="1">
      <alignment horizontal="center" wrapText="1"/>
    </xf>
    <xf numFmtId="0" fontId="24" fillId="0" borderId="11" xfId="7" applyFont="1" applyBorder="1" applyAlignment="1">
      <alignment horizontal="center" wrapText="1"/>
    </xf>
    <xf numFmtId="0" fontId="24" fillId="0" borderId="12" xfId="7" applyFont="1" applyBorder="1" applyAlignment="1">
      <alignment horizontal="center" wrapText="1"/>
    </xf>
    <xf numFmtId="0" fontId="24" fillId="0" borderId="14" xfId="7" applyFont="1" applyBorder="1" applyAlignment="1">
      <alignment horizontal="left" vertical="top" wrapText="1"/>
    </xf>
    <xf numFmtId="166" fontId="24" fillId="0" borderId="15" xfId="7" applyNumberFormat="1" applyFont="1" applyBorder="1" applyAlignment="1">
      <alignment horizontal="right" vertical="top"/>
    </xf>
    <xf numFmtId="164" fontId="24" fillId="0" borderId="16" xfId="7" applyNumberFormat="1" applyFont="1" applyBorder="1" applyAlignment="1">
      <alignment horizontal="right" vertical="top"/>
    </xf>
    <xf numFmtId="164" fontId="24" fillId="0" borderId="17" xfId="7" applyNumberFormat="1" applyFont="1" applyBorder="1" applyAlignment="1">
      <alignment horizontal="right" vertical="top"/>
    </xf>
    <xf numFmtId="0" fontId="24" fillId="0" borderId="19" xfId="7" applyFont="1" applyBorder="1" applyAlignment="1">
      <alignment horizontal="left" vertical="top" wrapText="1"/>
    </xf>
    <xf numFmtId="166" fontId="24" fillId="0" borderId="20" xfId="7" applyNumberFormat="1" applyFont="1" applyBorder="1" applyAlignment="1">
      <alignment horizontal="right" vertical="top"/>
    </xf>
    <xf numFmtId="164" fontId="24" fillId="0" borderId="21" xfId="7" applyNumberFormat="1" applyFont="1" applyBorder="1" applyAlignment="1">
      <alignment horizontal="right" vertical="top"/>
    </xf>
    <xf numFmtId="164" fontId="24" fillId="0" borderId="22" xfId="7" applyNumberFormat="1" applyFont="1" applyBorder="1" applyAlignment="1">
      <alignment horizontal="right" vertical="top"/>
    </xf>
    <xf numFmtId="0" fontId="24" fillId="0" borderId="24" xfId="7" applyFont="1" applyBorder="1" applyAlignment="1">
      <alignment horizontal="left" vertical="top" wrapText="1"/>
    </xf>
    <xf numFmtId="166" fontId="24" fillId="0" borderId="25" xfId="7" applyNumberFormat="1" applyFont="1" applyBorder="1" applyAlignment="1">
      <alignment horizontal="right" vertical="top"/>
    </xf>
    <xf numFmtId="164" fontId="24" fillId="0" borderId="26" xfId="7" applyNumberFormat="1" applyFont="1" applyBorder="1" applyAlignment="1">
      <alignment horizontal="right" vertical="top"/>
    </xf>
    <xf numFmtId="0" fontId="22" fillId="0" borderId="27" xfId="7" applyBorder="1" applyAlignment="1">
      <alignment horizontal="center" vertical="center"/>
    </xf>
    <xf numFmtId="2" fontId="0" fillId="0" borderId="0" xfId="0" applyNumberFormat="1"/>
    <xf numFmtId="0" fontId="22" fillId="0" borderId="8" xfId="2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top" wrapText="1"/>
    </xf>
    <xf numFmtId="0" fontId="22" fillId="0" borderId="18" xfId="2" applyFont="1" applyBorder="1" applyAlignment="1">
      <alignment horizontal="center" vertical="center"/>
    </xf>
    <xf numFmtId="0" fontId="22" fillId="0" borderId="23" xfId="2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3" fillId="0" borderId="0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/>
    </xf>
    <xf numFmtId="0" fontId="22" fillId="0" borderId="8" xfId="3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/>
    </xf>
    <xf numFmtId="0" fontId="24" fillId="0" borderId="13" xfId="3" applyFont="1" applyBorder="1" applyAlignment="1">
      <alignment horizontal="left" vertical="top" wrapText="1"/>
    </xf>
    <xf numFmtId="0" fontId="22" fillId="0" borderId="18" xfId="3" applyFont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0" fillId="0" borderId="0" xfId="4" applyFont="1" applyAlignment="1">
      <alignment horizontal="justify" vertical="top" wrapText="1"/>
    </xf>
    <xf numFmtId="49" fontId="30" fillId="0" borderId="0" xfId="4" applyNumberFormat="1" applyFont="1" applyAlignment="1">
      <alignment horizontal="center" vertical="center"/>
    </xf>
    <xf numFmtId="49" fontId="30" fillId="0" borderId="29" xfId="4" applyNumberFormat="1" applyFont="1" applyBorder="1" applyAlignment="1">
      <alignment vertical="center" wrapText="1"/>
    </xf>
    <xf numFmtId="0" fontId="29" fillId="0" borderId="28" xfId="4" applyBorder="1" applyAlignment="1">
      <alignment vertical="center" wrapText="1"/>
    </xf>
    <xf numFmtId="0" fontId="30" fillId="0" borderId="0" xfId="4" applyFont="1" applyAlignment="1">
      <alignment horizontal="center" vertical="center"/>
    </xf>
    <xf numFmtId="0" fontId="24" fillId="0" borderId="13" xfId="7" applyFont="1" applyBorder="1" applyAlignment="1">
      <alignment horizontal="left" vertical="top" wrapText="1"/>
    </xf>
    <xf numFmtId="0" fontId="22" fillId="0" borderId="18" xfId="7" applyFont="1" applyBorder="1" applyAlignment="1">
      <alignment horizontal="center" vertical="center"/>
    </xf>
    <xf numFmtId="0" fontId="22" fillId="0" borderId="23" xfId="7" applyFont="1" applyBorder="1" applyAlignment="1">
      <alignment horizontal="center" vertical="center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8" xfId="7" applyBorder="1" applyAlignment="1">
      <alignment horizontal="center" vertical="center" wrapText="1"/>
    </xf>
    <xf numFmtId="0" fontId="22" fillId="0" borderId="9" xfId="7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34" fillId="0" borderId="0" xfId="6" applyFont="1" applyBorder="1" applyAlignment="1">
      <alignment horizontal="center" vertical="center"/>
    </xf>
    <xf numFmtId="0" fontId="34" fillId="0" borderId="8" xfId="6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/>
    </xf>
    <xf numFmtId="0" fontId="35" fillId="0" borderId="13" xfId="6" applyFont="1" applyBorder="1" applyAlignment="1">
      <alignment horizontal="left" vertical="top" wrapText="1"/>
    </xf>
    <xf numFmtId="0" fontId="34" fillId="0" borderId="18" xfId="6" applyFont="1" applyBorder="1" applyAlignment="1">
      <alignment horizontal="center" vertical="center"/>
    </xf>
    <xf numFmtId="0" fontId="34" fillId="0" borderId="23" xfId="6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</cellXfs>
  <cellStyles count="8">
    <cellStyle name="Migliaia" xfId="1" builtinId="3"/>
    <cellStyle name="Migliaia [0] 2" xfId="5"/>
    <cellStyle name="Normale" xfId="0" builtinId="0"/>
    <cellStyle name="Normale 2" xfId="4"/>
    <cellStyle name="Normale_2016 da spss" xfId="7"/>
    <cellStyle name="Normale_Foglio1" xfId="6"/>
    <cellStyle name="Normale_RF.IS.1.3.1" xfId="2"/>
    <cellStyle name="Normale_RF.IS1.3.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workbookViewId="0">
      <selection sqref="A1:P1"/>
    </sheetView>
  </sheetViews>
  <sheetFormatPr defaultRowHeight="14.4" x14ac:dyDescent="0.3"/>
  <cols>
    <col min="2" max="2" width="11.44140625" customWidth="1"/>
    <col min="17" max="19" width="9.5546875" customWidth="1"/>
    <col min="20" max="20" width="10" bestFit="1" customWidth="1"/>
    <col min="22" max="33" width="0" hidden="1" customWidth="1"/>
  </cols>
  <sheetData>
    <row r="1" spans="1:29" ht="15.6" x14ac:dyDescent="0.3">
      <c r="A1" s="193" t="s">
        <v>110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28"/>
      <c r="R1" s="28"/>
      <c r="S1" s="120"/>
    </row>
    <row r="2" spans="1:29" ht="15.6" x14ac:dyDescent="0.3">
      <c r="A2" s="1"/>
      <c r="AC2" s="46">
        <v>2015</v>
      </c>
    </row>
    <row r="3" spans="1:29" ht="16.2" thickBot="1" x14ac:dyDescent="0.35">
      <c r="A3" s="32" t="s">
        <v>0</v>
      </c>
      <c r="C3" s="30"/>
      <c r="W3" s="154" t="s">
        <v>43</v>
      </c>
      <c r="X3" s="155"/>
      <c r="Y3" s="155"/>
      <c r="Z3" s="155"/>
      <c r="AA3" s="155"/>
      <c r="AB3" s="155"/>
      <c r="AC3" s="41"/>
    </row>
    <row r="4" spans="1:29" ht="23.4" thickBot="1" x14ac:dyDescent="0.35">
      <c r="A4" s="156" t="s">
        <v>1</v>
      </c>
      <c r="B4" s="157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 t="s">
        <v>104</v>
      </c>
      <c r="W4" s="147" t="s">
        <v>37</v>
      </c>
      <c r="X4" s="148"/>
      <c r="Y4" s="42" t="s">
        <v>38</v>
      </c>
      <c r="Z4" s="50" t="s">
        <v>39</v>
      </c>
      <c r="AA4" s="50" t="s">
        <v>40</v>
      </c>
      <c r="AB4" s="51" t="s">
        <v>41</v>
      </c>
      <c r="AC4" s="41"/>
    </row>
    <row r="5" spans="1:29" ht="15" thickBot="1" x14ac:dyDescent="0.35">
      <c r="A5" s="152" t="s">
        <v>2</v>
      </c>
      <c r="B5" s="3" t="s">
        <v>3</v>
      </c>
      <c r="C5" s="4">
        <v>38539</v>
      </c>
      <c r="D5" s="5">
        <v>38714</v>
      </c>
      <c r="E5" s="4">
        <v>36420</v>
      </c>
      <c r="F5" s="4">
        <v>35406</v>
      </c>
      <c r="G5" s="4">
        <v>34987</v>
      </c>
      <c r="H5" s="4">
        <v>34429</v>
      </c>
      <c r="I5" s="4">
        <v>34369</v>
      </c>
      <c r="J5" s="4">
        <v>31629</v>
      </c>
      <c r="K5" s="4">
        <v>32076</v>
      </c>
      <c r="L5" s="4">
        <v>31688</v>
      </c>
      <c r="M5" s="4">
        <v>30439</v>
      </c>
      <c r="N5" s="4">
        <v>28305</v>
      </c>
      <c r="O5" s="6">
        <v>27160</v>
      </c>
      <c r="P5" s="74">
        <v>26318</v>
      </c>
      <c r="Q5" s="74">
        <v>25893</v>
      </c>
      <c r="R5" s="7">
        <f>'Dati ISTAT 16 senza IncMort'!B24</f>
        <v>25831</v>
      </c>
      <c r="S5" s="74">
        <f>'2016 da spss'!J18</f>
        <v>26004</v>
      </c>
      <c r="T5" s="6">
        <f>SUM(C5:S5)</f>
        <v>538207</v>
      </c>
      <c r="W5" s="149" t="s">
        <v>42</v>
      </c>
      <c r="X5" s="43" t="s">
        <v>10</v>
      </c>
      <c r="Y5" s="47">
        <v>18585</v>
      </c>
      <c r="Z5" s="52">
        <v>10.648050006015847</v>
      </c>
      <c r="AA5" s="52">
        <v>10.648050006015847</v>
      </c>
      <c r="AB5" s="53">
        <v>10.648050006015847</v>
      </c>
      <c r="AC5" s="41"/>
    </row>
    <row r="6" spans="1:29" ht="15" thickBot="1" x14ac:dyDescent="0.35">
      <c r="A6" s="153"/>
      <c r="B6" s="3" t="s">
        <v>4</v>
      </c>
      <c r="C6" s="9">
        <v>875</v>
      </c>
      <c r="D6" s="10">
        <v>830</v>
      </c>
      <c r="E6" s="10">
        <v>723</v>
      </c>
      <c r="F6" s="10">
        <v>699</v>
      </c>
      <c r="G6" s="10">
        <v>729</v>
      </c>
      <c r="H6" s="10">
        <v>722</v>
      </c>
      <c r="I6" s="10">
        <v>658</v>
      </c>
      <c r="J6" s="10">
        <v>530</v>
      </c>
      <c r="K6" s="10">
        <v>542</v>
      </c>
      <c r="L6" s="10">
        <v>525</v>
      </c>
      <c r="M6" s="10">
        <v>494</v>
      </c>
      <c r="N6" s="10">
        <v>485</v>
      </c>
      <c r="O6" s="11">
        <v>421</v>
      </c>
      <c r="P6" s="12">
        <v>423</v>
      </c>
      <c r="Q6" s="73">
        <v>468</v>
      </c>
      <c r="R6" s="73">
        <f>'2016 da spss'!C3</f>
        <v>437</v>
      </c>
      <c r="S6" s="73">
        <f>'2016 da spss'!C18</f>
        <v>466</v>
      </c>
      <c r="T6" s="6">
        <f t="shared" ref="T6:T20" si="0">SUM(C6:S6)</f>
        <v>10027</v>
      </c>
      <c r="W6" s="150"/>
      <c r="X6" s="44" t="s">
        <v>2</v>
      </c>
      <c r="Y6" s="48">
        <v>25893</v>
      </c>
      <c r="Z6" s="54">
        <v>14.835079838889875</v>
      </c>
      <c r="AA6" s="54">
        <v>14.835079838889875</v>
      </c>
      <c r="AB6" s="55">
        <v>25.483129844905722</v>
      </c>
      <c r="AC6" s="41"/>
    </row>
    <row r="7" spans="1:29" ht="15" thickBot="1" x14ac:dyDescent="0.35">
      <c r="A7" s="152" t="s">
        <v>5</v>
      </c>
      <c r="B7" s="3" t="s">
        <v>3</v>
      </c>
      <c r="C7" s="4">
        <v>37722</v>
      </c>
      <c r="D7" s="5">
        <v>38307</v>
      </c>
      <c r="E7" s="4">
        <v>37222</v>
      </c>
      <c r="F7" s="4">
        <v>35034</v>
      </c>
      <c r="G7" s="4">
        <v>34570</v>
      </c>
      <c r="H7" s="4">
        <v>34783</v>
      </c>
      <c r="I7" s="4">
        <v>33860</v>
      </c>
      <c r="J7" s="4">
        <v>33468</v>
      </c>
      <c r="K7" s="4">
        <v>31315</v>
      </c>
      <c r="L7" s="4">
        <v>31798</v>
      </c>
      <c r="M7" s="4">
        <v>31101</v>
      </c>
      <c r="N7" s="4">
        <v>27869</v>
      </c>
      <c r="O7" s="6">
        <v>27880</v>
      </c>
      <c r="P7" s="74">
        <v>27021</v>
      </c>
      <c r="Q7" s="7">
        <v>25881</v>
      </c>
      <c r="R7" s="74">
        <f>'Dati ISTAT 16 senza IncMort'!B25</f>
        <v>26520</v>
      </c>
      <c r="S7" s="74">
        <f>'2016 da spss'!J19</f>
        <v>25961</v>
      </c>
      <c r="T7" s="6">
        <f t="shared" si="0"/>
        <v>540312</v>
      </c>
      <c r="W7" s="150"/>
      <c r="X7" s="44" t="s">
        <v>5</v>
      </c>
      <c r="Y7" s="48">
        <v>25881</v>
      </c>
      <c r="Z7" s="54">
        <v>14.828204584648702</v>
      </c>
      <c r="AA7" s="54">
        <v>14.828204584648702</v>
      </c>
      <c r="AB7" s="55">
        <v>40.311334429554428</v>
      </c>
      <c r="AC7" s="41"/>
    </row>
    <row r="8" spans="1:29" ht="15" thickBot="1" x14ac:dyDescent="0.35">
      <c r="A8" s="153"/>
      <c r="B8" s="3" t="s">
        <v>4</v>
      </c>
      <c r="C8" s="9">
        <v>806</v>
      </c>
      <c r="D8" s="10">
        <v>799</v>
      </c>
      <c r="E8" s="10">
        <v>766</v>
      </c>
      <c r="F8" s="10">
        <v>687</v>
      </c>
      <c r="G8" s="10">
        <v>651</v>
      </c>
      <c r="H8" s="10">
        <v>663</v>
      </c>
      <c r="I8" s="10">
        <v>543</v>
      </c>
      <c r="J8" s="10">
        <v>590</v>
      </c>
      <c r="K8" s="10">
        <v>485</v>
      </c>
      <c r="L8" s="10">
        <v>482</v>
      </c>
      <c r="M8" s="10">
        <v>503</v>
      </c>
      <c r="N8" s="10">
        <v>436</v>
      </c>
      <c r="O8" s="12">
        <v>429</v>
      </c>
      <c r="P8" s="73">
        <v>428</v>
      </c>
      <c r="Q8" s="11">
        <v>405</v>
      </c>
      <c r="R8" s="73">
        <f>'2016 da spss'!C4</f>
        <v>404</v>
      </c>
      <c r="S8" s="73">
        <f>'2016 da spss'!C19</f>
        <v>406</v>
      </c>
      <c r="T8" s="6">
        <f t="shared" si="0"/>
        <v>9483</v>
      </c>
      <c r="W8" s="150"/>
      <c r="X8" s="44" t="s">
        <v>6</v>
      </c>
      <c r="Y8" s="48">
        <v>26715</v>
      </c>
      <c r="Z8" s="54">
        <v>15.30603475441019</v>
      </c>
      <c r="AA8" s="54">
        <v>15.30603475441019</v>
      </c>
      <c r="AB8" s="55">
        <v>55.617369183964612</v>
      </c>
      <c r="AC8" s="41"/>
    </row>
    <row r="9" spans="1:29" ht="15" thickBot="1" x14ac:dyDescent="0.35">
      <c r="A9" s="152" t="s">
        <v>6</v>
      </c>
      <c r="B9" s="3" t="s">
        <v>3</v>
      </c>
      <c r="C9" s="4">
        <v>37664</v>
      </c>
      <c r="D9" s="5">
        <v>37975</v>
      </c>
      <c r="E9" s="4">
        <v>37311</v>
      </c>
      <c r="F9" s="4">
        <v>35130</v>
      </c>
      <c r="G9" s="4">
        <v>34910</v>
      </c>
      <c r="H9" s="4">
        <v>34742</v>
      </c>
      <c r="I9" s="4">
        <v>34205</v>
      </c>
      <c r="J9" s="4">
        <v>33141</v>
      </c>
      <c r="K9" s="4">
        <v>32656</v>
      </c>
      <c r="L9" s="4">
        <v>31463</v>
      </c>
      <c r="M9" s="4">
        <v>31245</v>
      </c>
      <c r="N9" s="4">
        <v>27979</v>
      </c>
      <c r="O9" s="74">
        <v>27006</v>
      </c>
      <c r="P9" s="6">
        <v>27107</v>
      </c>
      <c r="Q9" s="74">
        <v>26715</v>
      </c>
      <c r="R9" s="7">
        <f>'Dati ISTAT 16 senza IncMort'!B26</f>
        <v>26376</v>
      </c>
      <c r="S9" s="74">
        <f>'2016 da spss'!J20</f>
        <v>26502</v>
      </c>
      <c r="T9" s="6">
        <f t="shared" si="0"/>
        <v>542127</v>
      </c>
      <c r="W9" s="150"/>
      <c r="X9" s="44" t="s">
        <v>7</v>
      </c>
      <c r="Y9" s="48">
        <v>26854</v>
      </c>
      <c r="Z9" s="54">
        <v>15.385673116037104</v>
      </c>
      <c r="AA9" s="54">
        <v>15.385673116037104</v>
      </c>
      <c r="AB9" s="55">
        <v>71.003042300001724</v>
      </c>
      <c r="AC9" s="41"/>
    </row>
    <row r="10" spans="1:29" ht="15" thickBot="1" x14ac:dyDescent="0.35">
      <c r="A10" s="153"/>
      <c r="B10" s="3" t="s">
        <v>4</v>
      </c>
      <c r="C10" s="9">
        <v>805</v>
      </c>
      <c r="D10" s="10">
        <v>786</v>
      </c>
      <c r="E10" s="10">
        <v>752</v>
      </c>
      <c r="F10" s="10">
        <v>659</v>
      </c>
      <c r="G10" s="10">
        <v>655</v>
      </c>
      <c r="H10" s="10">
        <v>619</v>
      </c>
      <c r="I10" s="10">
        <v>598</v>
      </c>
      <c r="J10" s="10">
        <v>557</v>
      </c>
      <c r="K10" s="10">
        <v>553</v>
      </c>
      <c r="L10" s="10">
        <v>514</v>
      </c>
      <c r="M10" s="10">
        <v>493</v>
      </c>
      <c r="N10" s="10">
        <v>441</v>
      </c>
      <c r="O10" s="11">
        <v>401</v>
      </c>
      <c r="P10" s="12">
        <v>448</v>
      </c>
      <c r="Q10" s="73">
        <v>411</v>
      </c>
      <c r="R10" s="73">
        <f>'2016 da spss'!C5</f>
        <v>428</v>
      </c>
      <c r="S10" s="73">
        <f>'2016 da spss'!C20</f>
        <v>424</v>
      </c>
      <c r="T10" s="6">
        <f t="shared" si="0"/>
        <v>9544</v>
      </c>
      <c r="W10" s="150"/>
      <c r="X10" s="44" t="s">
        <v>8</v>
      </c>
      <c r="Y10" s="48">
        <v>26900</v>
      </c>
      <c r="Z10" s="54">
        <v>15.412028257294931</v>
      </c>
      <c r="AA10" s="54">
        <v>15.412028257294931</v>
      </c>
      <c r="AB10" s="55">
        <v>86.415070557296644</v>
      </c>
      <c r="AC10" s="41"/>
    </row>
    <row r="11" spans="1:29" ht="15" thickBot="1" x14ac:dyDescent="0.35">
      <c r="A11" s="152" t="s">
        <v>7</v>
      </c>
      <c r="B11" s="3" t="s">
        <v>3</v>
      </c>
      <c r="C11" s="4">
        <v>37964</v>
      </c>
      <c r="D11" s="5">
        <v>38560</v>
      </c>
      <c r="E11" s="4">
        <v>37003</v>
      </c>
      <c r="F11" s="4">
        <v>36182</v>
      </c>
      <c r="G11" s="4">
        <v>34752</v>
      </c>
      <c r="H11" s="4">
        <v>36041</v>
      </c>
      <c r="I11" s="4">
        <v>34010</v>
      </c>
      <c r="J11" s="4">
        <v>32374</v>
      </c>
      <c r="K11" s="4">
        <v>33414</v>
      </c>
      <c r="L11" s="4">
        <v>32179</v>
      </c>
      <c r="M11" s="4">
        <v>30421</v>
      </c>
      <c r="N11" s="4">
        <v>28559</v>
      </c>
      <c r="O11" s="6">
        <v>27613</v>
      </c>
      <c r="P11" s="74">
        <v>26599</v>
      </c>
      <c r="Q11" s="74">
        <v>26854</v>
      </c>
      <c r="R11" s="7">
        <f>'Dati ISTAT 16 senza IncMort'!B27</f>
        <v>26572</v>
      </c>
      <c r="S11" s="74">
        <f>'2016 da spss'!J21</f>
        <v>26638</v>
      </c>
      <c r="T11" s="6">
        <f t="shared" si="0"/>
        <v>545735</v>
      </c>
      <c r="W11" s="150"/>
      <c r="X11" s="44" t="s">
        <v>9</v>
      </c>
      <c r="Y11" s="48">
        <v>23711</v>
      </c>
      <c r="Z11" s="54">
        <v>13.58492944270335</v>
      </c>
      <c r="AA11" s="54">
        <v>13.58492944270335</v>
      </c>
      <c r="AB11" s="55">
        <v>100</v>
      </c>
      <c r="AC11" s="41"/>
    </row>
    <row r="12" spans="1:29" ht="15" thickBot="1" x14ac:dyDescent="0.35">
      <c r="A12" s="153"/>
      <c r="B12" s="3" t="s">
        <v>4</v>
      </c>
      <c r="C12" s="10">
        <v>855</v>
      </c>
      <c r="D12" s="9">
        <v>875</v>
      </c>
      <c r="E12" s="10">
        <v>832</v>
      </c>
      <c r="F12" s="10">
        <v>729</v>
      </c>
      <c r="G12" s="10">
        <v>668</v>
      </c>
      <c r="H12" s="10">
        <v>656</v>
      </c>
      <c r="I12" s="10">
        <v>638</v>
      </c>
      <c r="J12" s="10">
        <v>595</v>
      </c>
      <c r="K12" s="10">
        <v>547</v>
      </c>
      <c r="L12" s="10">
        <v>482</v>
      </c>
      <c r="M12" s="10">
        <v>474</v>
      </c>
      <c r="N12" s="10">
        <v>484</v>
      </c>
      <c r="O12" s="12">
        <v>441</v>
      </c>
      <c r="P12" s="73">
        <v>430</v>
      </c>
      <c r="Q12" s="73">
        <v>436</v>
      </c>
      <c r="R12" s="11">
        <f>'2016 da spss'!C6</f>
        <v>401</v>
      </c>
      <c r="S12" s="73">
        <f>'2016 da spss'!C21</f>
        <v>454</v>
      </c>
      <c r="T12" s="6">
        <f t="shared" si="0"/>
        <v>9997</v>
      </c>
      <c r="W12" s="151"/>
      <c r="X12" s="45" t="s">
        <v>11</v>
      </c>
      <c r="Y12" s="49">
        <v>174539</v>
      </c>
      <c r="Z12" s="56">
        <v>100</v>
      </c>
      <c r="AA12" s="56">
        <v>100</v>
      </c>
      <c r="AB12" s="57"/>
      <c r="AC12" s="41"/>
    </row>
    <row r="13" spans="1:29" ht="15" thickBot="1" x14ac:dyDescent="0.35">
      <c r="A13" s="152" t="s">
        <v>8</v>
      </c>
      <c r="B13" s="3" t="s">
        <v>3</v>
      </c>
      <c r="C13" s="4">
        <v>40241</v>
      </c>
      <c r="D13" s="5">
        <v>40952</v>
      </c>
      <c r="E13" s="4">
        <v>38044</v>
      </c>
      <c r="F13" s="4">
        <v>37615</v>
      </c>
      <c r="G13" s="4">
        <v>37131</v>
      </c>
      <c r="H13" s="4">
        <v>36574</v>
      </c>
      <c r="I13" s="4">
        <v>36230</v>
      </c>
      <c r="J13" s="4">
        <v>33914</v>
      </c>
      <c r="K13" s="4">
        <v>33349</v>
      </c>
      <c r="L13" s="4">
        <v>33834</v>
      </c>
      <c r="M13" s="4">
        <v>32121</v>
      </c>
      <c r="N13" s="4">
        <v>29651</v>
      </c>
      <c r="O13" s="6">
        <v>28122</v>
      </c>
      <c r="P13" s="74">
        <v>27201</v>
      </c>
      <c r="Q13" s="7">
        <v>26900</v>
      </c>
      <c r="R13" s="74">
        <f>'Dati ISTAT 16 senza IncMort'!B28</f>
        <v>27937</v>
      </c>
      <c r="S13" s="74">
        <f>'2016 da spss'!J22</f>
        <v>27057</v>
      </c>
      <c r="T13" s="6">
        <f t="shared" si="0"/>
        <v>566873</v>
      </c>
    </row>
    <row r="14" spans="1:29" ht="15" thickBot="1" x14ac:dyDescent="0.35">
      <c r="A14" s="153"/>
      <c r="B14" s="3" t="s">
        <v>4</v>
      </c>
      <c r="C14" s="9">
        <v>934</v>
      </c>
      <c r="D14" s="10">
        <v>891</v>
      </c>
      <c r="E14" s="10">
        <v>820</v>
      </c>
      <c r="F14" s="10">
        <v>779</v>
      </c>
      <c r="G14" s="10">
        <v>738</v>
      </c>
      <c r="H14" s="10">
        <v>740</v>
      </c>
      <c r="I14" s="10">
        <v>687</v>
      </c>
      <c r="J14" s="10">
        <v>628</v>
      </c>
      <c r="K14" s="10">
        <v>565</v>
      </c>
      <c r="L14" s="10">
        <v>575</v>
      </c>
      <c r="M14" s="10">
        <v>504</v>
      </c>
      <c r="N14" s="10">
        <v>529</v>
      </c>
      <c r="O14" s="12">
        <v>471</v>
      </c>
      <c r="P14" s="73">
        <v>426</v>
      </c>
      <c r="Q14" s="73">
        <v>433</v>
      </c>
      <c r="R14" s="73">
        <f>'2016 da spss'!C7</f>
        <v>466</v>
      </c>
      <c r="S14" s="11">
        <f>'2016 da spss'!C22</f>
        <v>424</v>
      </c>
      <c r="T14" s="6">
        <f t="shared" si="0"/>
        <v>10610</v>
      </c>
    </row>
    <row r="15" spans="1:29" ht="15" thickBot="1" x14ac:dyDescent="0.35">
      <c r="A15" s="152" t="s">
        <v>9</v>
      </c>
      <c r="B15" s="3" t="s">
        <v>3</v>
      </c>
      <c r="C15" s="4">
        <v>38692</v>
      </c>
      <c r="D15" s="5">
        <v>39341</v>
      </c>
      <c r="E15" s="4">
        <v>36448</v>
      </c>
      <c r="F15" s="4">
        <v>35463</v>
      </c>
      <c r="G15" s="4">
        <v>35616</v>
      </c>
      <c r="H15" s="4">
        <v>34181</v>
      </c>
      <c r="I15" s="4">
        <v>32627</v>
      </c>
      <c r="J15" s="4">
        <v>31030</v>
      </c>
      <c r="K15" s="4">
        <v>29522</v>
      </c>
      <c r="L15" s="4">
        <v>29544</v>
      </c>
      <c r="M15" s="4">
        <v>28725</v>
      </c>
      <c r="N15" s="4">
        <v>26095</v>
      </c>
      <c r="O15" s="6">
        <v>24746</v>
      </c>
      <c r="P15" s="74">
        <v>24143</v>
      </c>
      <c r="Q15" s="7">
        <v>23711</v>
      </c>
      <c r="R15" s="74">
        <f>'Dati ISTAT 16 senza IncMort'!B29</f>
        <v>24272</v>
      </c>
      <c r="S15" s="74">
        <f>'2016 da spss'!J23</f>
        <v>23518</v>
      </c>
      <c r="T15" s="6">
        <f t="shared" si="0"/>
        <v>517674</v>
      </c>
      <c r="W15" s="154" t="s">
        <v>44</v>
      </c>
      <c r="X15" s="155"/>
      <c r="Y15" s="155"/>
      <c r="Z15" s="155"/>
      <c r="AA15" s="155"/>
      <c r="AB15" s="155"/>
      <c r="AC15" s="41"/>
    </row>
    <row r="16" spans="1:29" ht="19.2" thickBot="1" x14ac:dyDescent="0.35">
      <c r="A16" s="153"/>
      <c r="B16" s="3" t="s">
        <v>4</v>
      </c>
      <c r="C16" s="5">
        <v>1122</v>
      </c>
      <c r="D16" s="4">
        <v>1069</v>
      </c>
      <c r="E16" s="4">
        <v>1018</v>
      </c>
      <c r="F16" s="10">
        <v>981</v>
      </c>
      <c r="G16" s="10">
        <v>910</v>
      </c>
      <c r="H16" s="10">
        <v>898</v>
      </c>
      <c r="I16" s="10">
        <v>830</v>
      </c>
      <c r="J16" s="10">
        <v>748</v>
      </c>
      <c r="K16" s="10">
        <v>642</v>
      </c>
      <c r="L16" s="10">
        <v>661</v>
      </c>
      <c r="M16" s="10">
        <v>598</v>
      </c>
      <c r="N16" s="10">
        <v>580</v>
      </c>
      <c r="O16" s="11">
        <v>497</v>
      </c>
      <c r="P16" s="12">
        <v>509</v>
      </c>
      <c r="Q16" s="12">
        <v>562</v>
      </c>
      <c r="R16" s="73">
        <f>'2016 da spss'!C8</f>
        <v>517</v>
      </c>
      <c r="S16" s="73">
        <f>'2016 da spss'!C23</f>
        <v>508</v>
      </c>
      <c r="T16" s="6">
        <f t="shared" si="0"/>
        <v>12650</v>
      </c>
      <c r="W16" s="147" t="s">
        <v>37</v>
      </c>
      <c r="X16" s="148"/>
      <c r="Y16" s="42" t="s">
        <v>38</v>
      </c>
      <c r="Z16" s="50" t="s">
        <v>39</v>
      </c>
      <c r="AA16" s="50" t="s">
        <v>40</v>
      </c>
      <c r="AB16" s="51" t="s">
        <v>41</v>
      </c>
      <c r="AC16" s="41"/>
    </row>
    <row r="17" spans="1:29" ht="15" thickBot="1" x14ac:dyDescent="0.35">
      <c r="A17" s="152" t="s">
        <v>10</v>
      </c>
      <c r="B17" s="3" t="s">
        <v>3</v>
      </c>
      <c r="C17" s="5">
        <v>32278</v>
      </c>
      <c r="D17" s="4">
        <v>31553</v>
      </c>
      <c r="E17" s="4">
        <v>29823</v>
      </c>
      <c r="F17" s="4">
        <v>28660</v>
      </c>
      <c r="G17" s="4">
        <v>28045</v>
      </c>
      <c r="H17" s="4">
        <v>27374</v>
      </c>
      <c r="I17" s="4">
        <v>25570</v>
      </c>
      <c r="J17" s="4">
        <v>23407</v>
      </c>
      <c r="K17" s="4">
        <v>23073</v>
      </c>
      <c r="L17" s="4">
        <v>22491</v>
      </c>
      <c r="M17" s="4">
        <v>21586</v>
      </c>
      <c r="N17" s="4">
        <v>19770</v>
      </c>
      <c r="O17" s="6">
        <v>19133</v>
      </c>
      <c r="P17" s="74">
        <v>18642</v>
      </c>
      <c r="Q17" s="74">
        <v>18585</v>
      </c>
      <c r="R17" s="7">
        <f>'Dati ISTAT 16 senza IncMort'!B30</f>
        <v>18283</v>
      </c>
      <c r="S17" s="74">
        <f>'2016 da spss'!J24</f>
        <v>19253</v>
      </c>
      <c r="T17" s="6">
        <f t="shared" si="0"/>
        <v>407526</v>
      </c>
      <c r="W17" s="149" t="s">
        <v>42</v>
      </c>
      <c r="X17" s="43" t="s">
        <v>10</v>
      </c>
      <c r="Y17" s="47">
        <v>521</v>
      </c>
      <c r="Z17" s="52">
        <v>16.100123609394313</v>
      </c>
      <c r="AA17" s="52">
        <v>16.100123609394313</v>
      </c>
      <c r="AB17" s="53">
        <v>16.100123609394313</v>
      </c>
      <c r="AC17" s="41"/>
    </row>
    <row r="18" spans="1:29" ht="15" thickBot="1" x14ac:dyDescent="0.35">
      <c r="A18" s="153"/>
      <c r="B18" s="3" t="s">
        <v>4</v>
      </c>
      <c r="C18" s="4">
        <v>1058</v>
      </c>
      <c r="D18" s="5">
        <v>1082</v>
      </c>
      <c r="E18" s="4">
        <v>1018</v>
      </c>
      <c r="F18" s="4">
        <v>1014</v>
      </c>
      <c r="G18" s="10">
        <v>920</v>
      </c>
      <c r="H18" s="10">
        <v>880</v>
      </c>
      <c r="I18" s="10">
        <v>764</v>
      </c>
      <c r="J18" s="10">
        <v>716</v>
      </c>
      <c r="K18" s="10">
        <v>639</v>
      </c>
      <c r="L18" s="10">
        <v>632</v>
      </c>
      <c r="M18" s="10">
        <v>550</v>
      </c>
      <c r="N18" s="10">
        <v>560</v>
      </c>
      <c r="O18" s="73">
        <v>501</v>
      </c>
      <c r="P18" s="12">
        <v>511</v>
      </c>
      <c r="Q18" s="73">
        <v>521</v>
      </c>
      <c r="R18" s="11">
        <f>'2016 da spss'!C9</f>
        <v>452</v>
      </c>
      <c r="S18" s="73">
        <f>'2016 da spss'!C24</f>
        <v>496</v>
      </c>
      <c r="T18" s="6">
        <f t="shared" si="0"/>
        <v>12314</v>
      </c>
      <c r="W18" s="150"/>
      <c r="X18" s="44" t="s">
        <v>2</v>
      </c>
      <c r="Y18" s="48">
        <v>468</v>
      </c>
      <c r="Z18" s="54">
        <v>14.46229913473424</v>
      </c>
      <c r="AA18" s="54">
        <v>14.46229913473424</v>
      </c>
      <c r="AB18" s="55">
        <v>30.562422744128554</v>
      </c>
      <c r="AC18" s="41"/>
    </row>
    <row r="19" spans="1:29" ht="15" thickBot="1" x14ac:dyDescent="0.35">
      <c r="A19" s="158" t="s">
        <v>11</v>
      </c>
      <c r="B19" s="102" t="s">
        <v>3</v>
      </c>
      <c r="C19" s="13">
        <v>263100</v>
      </c>
      <c r="D19" s="14">
        <v>265402</v>
      </c>
      <c r="E19" s="13">
        <v>252271</v>
      </c>
      <c r="F19" s="13">
        <v>243490</v>
      </c>
      <c r="G19" s="13">
        <v>240011</v>
      </c>
      <c r="H19" s="13">
        <v>238124</v>
      </c>
      <c r="I19" s="13">
        <v>230871</v>
      </c>
      <c r="J19" s="13">
        <v>218963</v>
      </c>
      <c r="K19" s="13">
        <v>215405</v>
      </c>
      <c r="L19" s="13">
        <v>212997</v>
      </c>
      <c r="M19" s="13">
        <v>205638</v>
      </c>
      <c r="N19" s="13">
        <v>188228</v>
      </c>
      <c r="O19" s="8">
        <v>181660</v>
      </c>
      <c r="P19" s="75">
        <v>177031</v>
      </c>
      <c r="Q19" s="15">
        <f t="shared" ref="Q19:S20" si="1">SUM(Q5+Q7+Q9+Q11+Q13+Q15+Q17)</f>
        <v>174539</v>
      </c>
      <c r="R19" s="75">
        <f t="shared" si="1"/>
        <v>175791</v>
      </c>
      <c r="S19" s="75">
        <f t="shared" si="1"/>
        <v>174933</v>
      </c>
      <c r="T19" s="16">
        <f t="shared" si="0"/>
        <v>3658454</v>
      </c>
      <c r="W19" s="150"/>
      <c r="X19" s="44" t="s">
        <v>5</v>
      </c>
      <c r="Y19" s="48">
        <v>405</v>
      </c>
      <c r="Z19" s="54">
        <v>12.515451174289247</v>
      </c>
      <c r="AA19" s="54">
        <v>12.515451174289247</v>
      </c>
      <c r="AB19" s="55">
        <v>43.077873918417801</v>
      </c>
      <c r="AC19" s="41"/>
    </row>
    <row r="20" spans="1:29" ht="15" thickBot="1" x14ac:dyDescent="0.35">
      <c r="A20" s="159"/>
      <c r="B20" s="102" t="s">
        <v>4</v>
      </c>
      <c r="C20" s="14">
        <v>6455</v>
      </c>
      <c r="D20" s="13">
        <v>6332</v>
      </c>
      <c r="E20" s="13">
        <v>5929</v>
      </c>
      <c r="F20" s="13">
        <v>5548</v>
      </c>
      <c r="G20" s="13">
        <v>5271</v>
      </c>
      <c r="H20" s="13">
        <v>5178</v>
      </c>
      <c r="I20" s="13">
        <v>4718</v>
      </c>
      <c r="J20" s="13">
        <v>4364</v>
      </c>
      <c r="K20" s="13">
        <v>3973</v>
      </c>
      <c r="L20" s="13">
        <v>3871</v>
      </c>
      <c r="M20" s="13">
        <v>3616</v>
      </c>
      <c r="N20" s="13">
        <v>3515</v>
      </c>
      <c r="O20" s="75">
        <v>3161</v>
      </c>
      <c r="P20" s="8">
        <v>3175</v>
      </c>
      <c r="Q20" s="75">
        <f t="shared" si="1"/>
        <v>3236</v>
      </c>
      <c r="R20" s="15">
        <f t="shared" si="1"/>
        <v>3105</v>
      </c>
      <c r="S20" s="75">
        <f t="shared" si="1"/>
        <v>3178</v>
      </c>
      <c r="T20" s="16">
        <f t="shared" si="0"/>
        <v>74625</v>
      </c>
      <c r="W20" s="150"/>
      <c r="X20" s="44" t="s">
        <v>6</v>
      </c>
      <c r="Y20" s="48">
        <v>411</v>
      </c>
      <c r="Z20" s="54">
        <v>12.700865265760198</v>
      </c>
      <c r="AA20" s="54">
        <v>12.700865265760198</v>
      </c>
      <c r="AB20" s="55">
        <v>55.778739184178001</v>
      </c>
      <c r="AC20" s="41"/>
    </row>
    <row r="21" spans="1:29" x14ac:dyDescent="0.3">
      <c r="A21" s="161" t="s">
        <v>101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W21" s="150"/>
      <c r="X21" s="44" t="s">
        <v>7</v>
      </c>
      <c r="Y21" s="48">
        <v>436</v>
      </c>
      <c r="Z21" s="54">
        <v>13.473423980222497</v>
      </c>
      <c r="AA21" s="54">
        <v>13.473423980222497</v>
      </c>
      <c r="AB21" s="55">
        <v>69.2521631644005</v>
      </c>
      <c r="AC21" s="41"/>
    </row>
    <row r="22" spans="1:29" x14ac:dyDescent="0.3">
      <c r="A22" s="17"/>
      <c r="W22" s="150"/>
      <c r="X22" s="44" t="s">
        <v>8</v>
      </c>
      <c r="Y22" s="48">
        <v>433</v>
      </c>
      <c r="Z22" s="54">
        <v>13.380716934487021</v>
      </c>
      <c r="AA22" s="54">
        <v>13.380716934487021</v>
      </c>
      <c r="AB22" s="55">
        <v>82.632880098887512</v>
      </c>
      <c r="AC22" s="41"/>
    </row>
    <row r="23" spans="1:29" ht="16.2" thickBot="1" x14ac:dyDescent="0.35">
      <c r="A23" s="31" t="s">
        <v>12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W23" s="150"/>
      <c r="X23" s="44" t="s">
        <v>9</v>
      </c>
      <c r="Y23" s="48">
        <v>562</v>
      </c>
      <c r="Z23" s="54">
        <v>17.367119901112485</v>
      </c>
      <c r="AA23" s="54">
        <v>17.367119901112485</v>
      </c>
      <c r="AB23" s="55">
        <v>100</v>
      </c>
      <c r="AC23" s="41"/>
    </row>
    <row r="24" spans="1:29" ht="15" thickBot="1" x14ac:dyDescent="0.35">
      <c r="A24" s="156" t="s">
        <v>1</v>
      </c>
      <c r="B24" s="157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 t="s">
        <v>11</v>
      </c>
      <c r="W24" s="151"/>
      <c r="X24" s="45" t="s">
        <v>11</v>
      </c>
      <c r="Y24" s="49">
        <v>3236</v>
      </c>
      <c r="Z24" s="56">
        <v>100</v>
      </c>
      <c r="AA24" s="56">
        <v>100</v>
      </c>
      <c r="AB24" s="57"/>
      <c r="AC24" s="41"/>
    </row>
    <row r="25" spans="1:29" ht="15" thickBot="1" x14ac:dyDescent="0.35">
      <c r="A25" s="152" t="s">
        <v>2</v>
      </c>
      <c r="B25" s="3" t="s">
        <v>3</v>
      </c>
      <c r="C25" s="38">
        <f>C5/T5*100</f>
        <v>7.1606277881930191</v>
      </c>
      <c r="D25" s="38">
        <f>D5/T5*100</f>
        <v>7.1931431586731502</v>
      </c>
      <c r="E25" s="38">
        <f>E5/T5*100</f>
        <v>6.7669131022078863</v>
      </c>
      <c r="F25" s="38">
        <f>F5/T5*100</f>
        <v>6.5785097555401544</v>
      </c>
      <c r="G25" s="38">
        <f>G5/T5*100</f>
        <v>6.5006586685048688</v>
      </c>
      <c r="H25" s="38">
        <f>H5/T5*100</f>
        <v>6.3969810872025077</v>
      </c>
      <c r="I25" s="38">
        <f>I5/T5*100</f>
        <v>6.385832960180748</v>
      </c>
      <c r="J25" s="38">
        <f>J5/T5*100</f>
        <v>5.8767351595204076</v>
      </c>
      <c r="K25" s="38">
        <f>K5/T5*100</f>
        <v>5.9597887058325147</v>
      </c>
      <c r="L25" s="38">
        <f>L5/T5*100</f>
        <v>5.8876974844251375</v>
      </c>
      <c r="M25" s="38">
        <f>M5/T5*100</f>
        <v>5.6556306402555148</v>
      </c>
      <c r="N25" s="38">
        <f>N5/T5*100</f>
        <v>5.2591289225149431</v>
      </c>
      <c r="O25" s="38">
        <f>O5/T5*100</f>
        <v>5.0463854985163703</v>
      </c>
      <c r="P25" s="38">
        <f>P5/T5*100</f>
        <v>4.889940115977681</v>
      </c>
      <c r="Q25" s="38">
        <f>Q5/T5*100</f>
        <v>4.8109742162402203</v>
      </c>
      <c r="R25" s="38">
        <f>R5/T5*100</f>
        <v>4.7994544849844019</v>
      </c>
      <c r="S25" s="38">
        <f t="shared" ref="S25:S40" si="2">S5/T5*100</f>
        <v>4.8315982512304751</v>
      </c>
      <c r="T25" s="128">
        <f>SUM(C25:S25)</f>
        <v>100</v>
      </c>
      <c r="U25" s="146"/>
    </row>
    <row r="26" spans="1:29" ht="15" thickBot="1" x14ac:dyDescent="0.35">
      <c r="A26" s="153"/>
      <c r="B26" s="3" t="s">
        <v>4</v>
      </c>
      <c r="C26" s="38">
        <f t="shared" ref="C26:C40" si="3">C6/T6*100</f>
        <v>8.7264386157375089</v>
      </c>
      <c r="D26" s="38">
        <f t="shared" ref="D26:D40" si="4">D6/T6*100</f>
        <v>8.2776503440710076</v>
      </c>
      <c r="E26" s="38">
        <f t="shared" ref="E26:E40" si="5">E6/T6*100</f>
        <v>7.210531564775108</v>
      </c>
      <c r="F26" s="38">
        <f t="shared" ref="F26:F40" si="6">F6/T6*100</f>
        <v>6.9711778198863064</v>
      </c>
      <c r="G26" s="38">
        <f t="shared" ref="G26:G40" si="7">G6/T6*100</f>
        <v>7.2703700009973078</v>
      </c>
      <c r="H26" s="38">
        <f t="shared" ref="H26:H40" si="8">H6/T6*100</f>
        <v>7.2005584920714067</v>
      </c>
      <c r="I26" s="38">
        <f t="shared" ref="I26:I40" si="9">I6/T6*100</f>
        <v>6.5622818390346058</v>
      </c>
      <c r="J26" s="38">
        <f t="shared" ref="J26:J40" si="10">J6/T6*100</f>
        <v>5.2857285329610049</v>
      </c>
      <c r="K26" s="38">
        <f t="shared" ref="K26:K40" si="11">K6/T6*100</f>
        <v>5.4054054054054053</v>
      </c>
      <c r="L26" s="38">
        <f t="shared" ref="L26:L40" si="12">L6/T6*100</f>
        <v>5.2358631694425055</v>
      </c>
      <c r="M26" s="38">
        <f t="shared" ref="M26:M40" si="13">M6/T6*100</f>
        <v>4.9266979156278046</v>
      </c>
      <c r="N26" s="38">
        <f t="shared" ref="N26:N40" si="14">N6/T6*100</f>
        <v>4.8369402612945045</v>
      </c>
      <c r="O26" s="38">
        <f t="shared" ref="O26:O40" si="15">O6/T6*100</f>
        <v>4.1986636082577045</v>
      </c>
      <c r="P26" s="38">
        <f t="shared" ref="P26:P40" si="16">P6/T6*100</f>
        <v>4.2186097536651044</v>
      </c>
      <c r="Q26" s="38">
        <f>Q6/T6*100</f>
        <v>4.6673980253316047</v>
      </c>
      <c r="R26" s="38">
        <f t="shared" ref="R26:R40" si="17">R6/T6*100</f>
        <v>4.3582327715169047</v>
      </c>
      <c r="S26" s="38">
        <f t="shared" si="2"/>
        <v>4.6474518799242048</v>
      </c>
      <c r="T26" s="128">
        <f t="shared" ref="T26:T40" si="18">SUM(C26:S26)</f>
        <v>100</v>
      </c>
      <c r="U26" s="146"/>
    </row>
    <row r="27" spans="1:29" ht="15" thickBot="1" x14ac:dyDescent="0.35">
      <c r="A27" s="152" t="s">
        <v>5</v>
      </c>
      <c r="B27" s="3" t="s">
        <v>3</v>
      </c>
      <c r="C27" s="38">
        <f t="shared" si="3"/>
        <v>6.9815217874117179</v>
      </c>
      <c r="D27" s="38">
        <f t="shared" si="4"/>
        <v>7.089792564296185</v>
      </c>
      <c r="E27" s="38">
        <f t="shared" si="5"/>
        <v>6.8889826618694388</v>
      </c>
      <c r="F27" s="38">
        <f t="shared" si="6"/>
        <v>6.4840314484964248</v>
      </c>
      <c r="G27" s="38">
        <f t="shared" si="7"/>
        <v>6.3981551399931895</v>
      </c>
      <c r="H27" s="38">
        <f t="shared" si="8"/>
        <v>6.4375768074742004</v>
      </c>
      <c r="I27" s="38">
        <f t="shared" si="9"/>
        <v>6.2667495817231522</v>
      </c>
      <c r="J27" s="38">
        <f t="shared" si="10"/>
        <v>6.1941989072980057</v>
      </c>
      <c r="K27" s="38">
        <f t="shared" si="11"/>
        <v>5.7957254327129508</v>
      </c>
      <c r="L27" s="38">
        <f t="shared" si="12"/>
        <v>5.8851182279867933</v>
      </c>
      <c r="M27" s="38">
        <f t="shared" si="13"/>
        <v>5.7561186869808552</v>
      </c>
      <c r="N27" s="38">
        <f t="shared" si="14"/>
        <v>5.1579457794755621</v>
      </c>
      <c r="O27" s="38">
        <f t="shared" si="15"/>
        <v>5.1599816402374925</v>
      </c>
      <c r="P27" s="38">
        <f t="shared" si="16"/>
        <v>5.0009994225558563</v>
      </c>
      <c r="Q27" s="38">
        <f t="shared" ref="Q27:Q38" si="19">Q7/T7*100</f>
        <v>4.7900102163194598</v>
      </c>
      <c r="R27" s="38">
        <f t="shared" si="17"/>
        <v>4.9082752187624932</v>
      </c>
      <c r="S27" s="38">
        <f t="shared" si="2"/>
        <v>4.8048164764062244</v>
      </c>
      <c r="T27" s="128">
        <f t="shared" si="18"/>
        <v>100</v>
      </c>
      <c r="U27" s="146"/>
    </row>
    <row r="28" spans="1:29" ht="15" thickBot="1" x14ac:dyDescent="0.35">
      <c r="A28" s="153"/>
      <c r="B28" s="3" t="s">
        <v>4</v>
      </c>
      <c r="C28" s="38">
        <f t="shared" si="3"/>
        <v>8.4994200147632615</v>
      </c>
      <c r="D28" s="38">
        <f t="shared" si="4"/>
        <v>8.4256037119055147</v>
      </c>
      <c r="E28" s="38">
        <f t="shared" si="5"/>
        <v>8.0776125698618593</v>
      </c>
      <c r="F28" s="38">
        <f t="shared" si="6"/>
        <v>7.2445428661815887</v>
      </c>
      <c r="G28" s="38">
        <f t="shared" si="7"/>
        <v>6.8649161657703255</v>
      </c>
      <c r="H28" s="38">
        <f t="shared" si="8"/>
        <v>6.9914583992407469</v>
      </c>
      <c r="I28" s="38">
        <f t="shared" si="9"/>
        <v>5.7260360645365393</v>
      </c>
      <c r="J28" s="38">
        <f t="shared" si="10"/>
        <v>6.2216598122956874</v>
      </c>
      <c r="K28" s="38">
        <f t="shared" si="11"/>
        <v>5.1144152694295055</v>
      </c>
      <c r="L28" s="38">
        <f t="shared" si="12"/>
        <v>5.0827797110619004</v>
      </c>
      <c r="M28" s="38">
        <f t="shared" si="13"/>
        <v>5.3042286196351363</v>
      </c>
      <c r="N28" s="38">
        <f t="shared" si="14"/>
        <v>4.5977011494252871</v>
      </c>
      <c r="O28" s="38">
        <f t="shared" si="15"/>
        <v>4.5238848465675421</v>
      </c>
      <c r="P28" s="38">
        <f t="shared" si="16"/>
        <v>4.5133396604450065</v>
      </c>
      <c r="Q28" s="38">
        <f t="shared" si="19"/>
        <v>4.2708003796267002</v>
      </c>
      <c r="R28" s="38">
        <f t="shared" si="17"/>
        <v>4.2602551935041655</v>
      </c>
      <c r="S28" s="38">
        <f t="shared" si="2"/>
        <v>4.281345565749235</v>
      </c>
      <c r="T28" s="128">
        <f t="shared" si="18"/>
        <v>100.00000000000001</v>
      </c>
      <c r="U28" s="146"/>
    </row>
    <row r="29" spans="1:29" ht="15" thickBot="1" x14ac:dyDescent="0.35">
      <c r="A29" s="152" t="s">
        <v>6</v>
      </c>
      <c r="B29" s="3" t="s">
        <v>3</v>
      </c>
      <c r="C29" s="38">
        <f t="shared" si="3"/>
        <v>6.9474495828468239</v>
      </c>
      <c r="D29" s="38">
        <f t="shared" si="4"/>
        <v>7.0048162146508108</v>
      </c>
      <c r="E29" s="38">
        <f t="shared" si="5"/>
        <v>6.8823356888699507</v>
      </c>
      <c r="F29" s="38">
        <f t="shared" si="6"/>
        <v>6.4800314317493877</v>
      </c>
      <c r="G29" s="38">
        <f t="shared" si="7"/>
        <v>6.4394505346533197</v>
      </c>
      <c r="H29" s="38">
        <f t="shared" si="8"/>
        <v>6.4084614859617766</v>
      </c>
      <c r="I29" s="38">
        <f t="shared" si="9"/>
        <v>6.3094072053227386</v>
      </c>
      <c r="J29" s="38">
        <f t="shared" si="10"/>
        <v>6.1131432302763011</v>
      </c>
      <c r="K29" s="38">
        <f t="shared" si="11"/>
        <v>6.0236807980417879</v>
      </c>
      <c r="L29" s="38">
        <f t="shared" si="12"/>
        <v>5.8036216606072006</v>
      </c>
      <c r="M29" s="38">
        <f t="shared" si="13"/>
        <v>5.7634096807574604</v>
      </c>
      <c r="N29" s="38">
        <f t="shared" si="14"/>
        <v>5.1609678175040168</v>
      </c>
      <c r="O29" s="38">
        <f t="shared" si="15"/>
        <v>4.9814895771654983</v>
      </c>
      <c r="P29" s="38">
        <f t="shared" si="16"/>
        <v>5.0001198981050567</v>
      </c>
      <c r="Q29" s="38">
        <f t="shared" si="19"/>
        <v>4.9278121178247902</v>
      </c>
      <c r="R29" s="38">
        <f t="shared" si="17"/>
        <v>4.8652806445722128</v>
      </c>
      <c r="S29" s="38">
        <f t="shared" si="2"/>
        <v>4.8885224310908697</v>
      </c>
      <c r="T29" s="128">
        <f t="shared" si="18"/>
        <v>100</v>
      </c>
      <c r="U29" s="146"/>
    </row>
    <row r="30" spans="1:29" ht="15" thickBot="1" x14ac:dyDescent="0.35">
      <c r="A30" s="153"/>
      <c r="B30" s="3" t="s">
        <v>4</v>
      </c>
      <c r="C30" s="38">
        <f t="shared" si="3"/>
        <v>8.434618608549874</v>
      </c>
      <c r="D30" s="38">
        <f t="shared" si="4"/>
        <v>8.2355406538139153</v>
      </c>
      <c r="E30" s="38">
        <f t="shared" si="5"/>
        <v>7.8792958927074608</v>
      </c>
      <c r="F30" s="38">
        <f t="shared" si="6"/>
        <v>6.9048616932103943</v>
      </c>
      <c r="G30" s="38">
        <f t="shared" si="7"/>
        <v>6.8629505448449288</v>
      </c>
      <c r="H30" s="38">
        <f t="shared" si="8"/>
        <v>6.485750209555742</v>
      </c>
      <c r="I30" s="38">
        <f t="shared" si="9"/>
        <v>6.2657166806370501</v>
      </c>
      <c r="J30" s="38">
        <f t="shared" si="10"/>
        <v>5.8361274098910307</v>
      </c>
      <c r="K30" s="38">
        <f t="shared" si="11"/>
        <v>5.7942162615255661</v>
      </c>
      <c r="L30" s="38">
        <f t="shared" si="12"/>
        <v>5.3855825649622799</v>
      </c>
      <c r="M30" s="38">
        <f t="shared" si="13"/>
        <v>5.1655490360435872</v>
      </c>
      <c r="N30" s="38">
        <f t="shared" si="14"/>
        <v>4.6207041072925401</v>
      </c>
      <c r="O30" s="38">
        <f t="shared" si="15"/>
        <v>4.2015926236378878</v>
      </c>
      <c r="P30" s="38">
        <f t="shared" si="16"/>
        <v>4.6940486169321041</v>
      </c>
      <c r="Q30" s="38">
        <f t="shared" si="19"/>
        <v>4.3063704945515511</v>
      </c>
      <c r="R30" s="38">
        <f t="shared" si="17"/>
        <v>4.4844928751047775</v>
      </c>
      <c r="S30" s="38">
        <f t="shared" si="2"/>
        <v>4.4425817267393128</v>
      </c>
      <c r="T30" s="128">
        <f t="shared" si="18"/>
        <v>100</v>
      </c>
      <c r="U30" s="146"/>
    </row>
    <row r="31" spans="1:29" ht="15" thickBot="1" x14ac:dyDescent="0.35">
      <c r="A31" s="152" t="s">
        <v>7</v>
      </c>
      <c r="B31" s="3" t="s">
        <v>3</v>
      </c>
      <c r="C31" s="38">
        <f t="shared" si="3"/>
        <v>6.9564898714577588</v>
      </c>
      <c r="D31" s="38">
        <f t="shared" si="4"/>
        <v>7.0657003857183431</v>
      </c>
      <c r="E31" s="38">
        <f t="shared" si="5"/>
        <v>6.7803970791684609</v>
      </c>
      <c r="F31" s="38">
        <f t="shared" si="6"/>
        <v>6.6299577633833273</v>
      </c>
      <c r="G31" s="38">
        <f t="shared" si="7"/>
        <v>6.367925824805079</v>
      </c>
      <c r="H31" s="38">
        <f t="shared" si="8"/>
        <v>6.604121047761276</v>
      </c>
      <c r="I31" s="38">
        <f t="shared" si="9"/>
        <v>6.2319623993330096</v>
      </c>
      <c r="J31" s="38">
        <f t="shared" si="10"/>
        <v>5.9321832024700631</v>
      </c>
      <c r="K31" s="38">
        <f t="shared" si="11"/>
        <v>6.1227518850724252</v>
      </c>
      <c r="L31" s="38">
        <f t="shared" si="12"/>
        <v>5.8964515744821204</v>
      </c>
      <c r="M31" s="38">
        <f t="shared" si="13"/>
        <v>5.5743172052369738</v>
      </c>
      <c r="N31" s="38">
        <f t="shared" si="14"/>
        <v>5.233125967731592</v>
      </c>
      <c r="O31" s="38">
        <f t="shared" si="15"/>
        <v>5.0597817622105969</v>
      </c>
      <c r="P31" s="38">
        <f t="shared" si="16"/>
        <v>4.8739772966732939</v>
      </c>
      <c r="Q31" s="38">
        <f t="shared" si="19"/>
        <v>4.9207032717344497</v>
      </c>
      <c r="R31" s="38">
        <f t="shared" si="17"/>
        <v>4.8690298404903478</v>
      </c>
      <c r="S31" s="38">
        <f t="shared" si="2"/>
        <v>4.8811236222708825</v>
      </c>
      <c r="T31" s="128">
        <f t="shared" si="18"/>
        <v>99.999999999999986</v>
      </c>
      <c r="U31" s="146"/>
    </row>
    <row r="32" spans="1:29" ht="15" thickBot="1" x14ac:dyDescent="0.35">
      <c r="A32" s="153"/>
      <c r="B32" s="3" t="s">
        <v>4</v>
      </c>
      <c r="C32" s="38">
        <f t="shared" si="3"/>
        <v>8.5525657697309185</v>
      </c>
      <c r="D32" s="38">
        <f t="shared" si="4"/>
        <v>8.7526257877363207</v>
      </c>
      <c r="E32" s="38">
        <f t="shared" si="5"/>
        <v>8.3224967490247082</v>
      </c>
      <c r="F32" s="38">
        <f t="shared" si="6"/>
        <v>7.292187656296889</v>
      </c>
      <c r="G32" s="38">
        <f t="shared" si="7"/>
        <v>6.6820046013804149</v>
      </c>
      <c r="H32" s="38">
        <f t="shared" si="8"/>
        <v>6.5619685905771732</v>
      </c>
      <c r="I32" s="38">
        <f t="shared" si="9"/>
        <v>6.3819145743723116</v>
      </c>
      <c r="J32" s="38">
        <f t="shared" si="10"/>
        <v>5.9517855356606981</v>
      </c>
      <c r="K32" s="38">
        <f t="shared" si="11"/>
        <v>5.4716414924477341</v>
      </c>
      <c r="L32" s="38">
        <f t="shared" si="12"/>
        <v>4.8214464339301797</v>
      </c>
      <c r="M32" s="38">
        <f t="shared" si="13"/>
        <v>4.7414224267280183</v>
      </c>
      <c r="N32" s="38">
        <f t="shared" si="14"/>
        <v>4.8414524357307194</v>
      </c>
      <c r="O32" s="38">
        <f t="shared" si="15"/>
        <v>4.411323397019105</v>
      </c>
      <c r="P32" s="38">
        <f t="shared" si="16"/>
        <v>4.3012903871161345</v>
      </c>
      <c r="Q32" s="38">
        <f t="shared" si="19"/>
        <v>4.3613083925177554</v>
      </c>
      <c r="R32" s="38">
        <f t="shared" si="17"/>
        <v>4.0112033610083024</v>
      </c>
      <c r="S32" s="38">
        <f t="shared" si="2"/>
        <v>4.541362408722617</v>
      </c>
      <c r="T32" s="128">
        <f t="shared" si="18"/>
        <v>100</v>
      </c>
      <c r="U32" s="146"/>
    </row>
    <row r="33" spans="1:23" ht="15" thickBot="1" x14ac:dyDescent="0.35">
      <c r="A33" s="152" t="s">
        <v>8</v>
      </c>
      <c r="B33" s="3" t="s">
        <v>3</v>
      </c>
      <c r="C33" s="38">
        <f t="shared" si="3"/>
        <v>7.0987681544190675</v>
      </c>
      <c r="D33" s="38">
        <f t="shared" si="4"/>
        <v>7.2241930732280428</v>
      </c>
      <c r="E33" s="38">
        <f t="shared" si="5"/>
        <v>6.7112033912357791</v>
      </c>
      <c r="F33" s="38">
        <f t="shared" si="6"/>
        <v>6.6355250646970312</v>
      </c>
      <c r="G33" s="38">
        <f t="shared" si="7"/>
        <v>6.5501443886020319</v>
      </c>
      <c r="H33" s="38">
        <f t="shared" si="8"/>
        <v>6.4518860485505574</v>
      </c>
      <c r="I33" s="38">
        <f t="shared" si="9"/>
        <v>6.3912022622351046</v>
      </c>
      <c r="J33" s="38">
        <f t="shared" si="10"/>
        <v>5.9826451427392024</v>
      </c>
      <c r="K33" s="38">
        <f t="shared" si="11"/>
        <v>5.8829755518431819</v>
      </c>
      <c r="L33" s="38">
        <f t="shared" si="12"/>
        <v>5.9685326342937479</v>
      </c>
      <c r="M33" s="38">
        <f t="shared" si="13"/>
        <v>5.6663485472054589</v>
      </c>
      <c r="N33" s="38">
        <f t="shared" si="14"/>
        <v>5.2306248489520586</v>
      </c>
      <c r="O33" s="38">
        <f t="shared" si="15"/>
        <v>4.9608995312883133</v>
      </c>
      <c r="P33" s="38">
        <f t="shared" si="16"/>
        <v>4.7984292778100208</v>
      </c>
      <c r="Q33" s="38">
        <f t="shared" si="19"/>
        <v>4.7453309647839985</v>
      </c>
      <c r="R33" s="38">
        <f t="shared" si="17"/>
        <v>4.9282643555082002</v>
      </c>
      <c r="S33" s="38">
        <f t="shared" si="2"/>
        <v>4.773026762608203</v>
      </c>
      <c r="T33" s="128">
        <f t="shared" si="18"/>
        <v>100</v>
      </c>
      <c r="U33" s="146"/>
    </row>
    <row r="34" spans="1:23" ht="15" thickBot="1" x14ac:dyDescent="0.35">
      <c r="A34" s="153"/>
      <c r="B34" s="3" t="s">
        <v>4</v>
      </c>
      <c r="C34" s="38">
        <f t="shared" si="3"/>
        <v>8.8030160226201701</v>
      </c>
      <c r="D34" s="38">
        <f t="shared" si="4"/>
        <v>8.3977379830348724</v>
      </c>
      <c r="E34" s="38">
        <f t="shared" si="5"/>
        <v>7.7285579641847315</v>
      </c>
      <c r="F34" s="38">
        <f t="shared" si="6"/>
        <v>7.3421300659754953</v>
      </c>
      <c r="G34" s="38">
        <f t="shared" si="7"/>
        <v>6.9557021677662592</v>
      </c>
      <c r="H34" s="38">
        <f t="shared" si="8"/>
        <v>6.9745523091423189</v>
      </c>
      <c r="I34" s="38">
        <f t="shared" si="9"/>
        <v>6.4750235626767196</v>
      </c>
      <c r="J34" s="38">
        <f t="shared" si="10"/>
        <v>5.918944392082941</v>
      </c>
      <c r="K34" s="38">
        <f t="shared" si="11"/>
        <v>5.3251649387370401</v>
      </c>
      <c r="L34" s="38">
        <f t="shared" si="12"/>
        <v>5.4194156456173417</v>
      </c>
      <c r="M34" s="38">
        <f t="shared" si="13"/>
        <v>4.7502356267672008</v>
      </c>
      <c r="N34" s="38">
        <f t="shared" si="14"/>
        <v>4.9858623939679543</v>
      </c>
      <c r="O34" s="38">
        <f t="shared" si="15"/>
        <v>4.4392082940622055</v>
      </c>
      <c r="P34" s="38">
        <f t="shared" si="16"/>
        <v>4.015080113100848</v>
      </c>
      <c r="Q34" s="38">
        <f t="shared" si="19"/>
        <v>4.081055607917059</v>
      </c>
      <c r="R34" s="38">
        <f t="shared" si="17"/>
        <v>4.3920829406220543</v>
      </c>
      <c r="S34" s="38">
        <f t="shared" si="2"/>
        <v>3.9962299717247878</v>
      </c>
      <c r="T34" s="128">
        <f t="shared" si="18"/>
        <v>100.00000000000001</v>
      </c>
      <c r="U34" s="146"/>
    </row>
    <row r="35" spans="1:23" ht="15" thickBot="1" x14ac:dyDescent="0.35">
      <c r="A35" s="152" t="s">
        <v>9</v>
      </c>
      <c r="B35" s="3" t="s">
        <v>3</v>
      </c>
      <c r="C35" s="38">
        <f t="shared" si="3"/>
        <v>7.4742019108550934</v>
      </c>
      <c r="D35" s="38">
        <f t="shared" si="4"/>
        <v>7.5995703859958201</v>
      </c>
      <c r="E35" s="38">
        <f t="shared" si="5"/>
        <v>7.0407244713854666</v>
      </c>
      <c r="F35" s="38">
        <f t="shared" si="6"/>
        <v>6.8504502833829779</v>
      </c>
      <c r="G35" s="38">
        <f t="shared" si="7"/>
        <v>6.8800055633468169</v>
      </c>
      <c r="H35" s="38">
        <f t="shared" si="8"/>
        <v>6.6028040813330398</v>
      </c>
      <c r="I35" s="38">
        <f t="shared" si="9"/>
        <v>6.302615159347388</v>
      </c>
      <c r="J35" s="38">
        <f t="shared" si="10"/>
        <v>5.9941198514895477</v>
      </c>
      <c r="K35" s="38">
        <f t="shared" si="11"/>
        <v>5.7028168306694944</v>
      </c>
      <c r="L35" s="38">
        <f t="shared" si="12"/>
        <v>5.707066609487824</v>
      </c>
      <c r="M35" s="38">
        <f t="shared" si="13"/>
        <v>5.5488589343872778</v>
      </c>
      <c r="N35" s="38">
        <f t="shared" si="14"/>
        <v>5.040817193832412</v>
      </c>
      <c r="O35" s="38">
        <f t="shared" si="15"/>
        <v>4.7802284835630147</v>
      </c>
      <c r="P35" s="38">
        <f t="shared" si="16"/>
        <v>4.6637459095878873</v>
      </c>
      <c r="Q35" s="38">
        <f t="shared" si="19"/>
        <v>4.5802957073370498</v>
      </c>
      <c r="R35" s="38">
        <f t="shared" si="17"/>
        <v>4.6886650672044565</v>
      </c>
      <c r="S35" s="38">
        <f t="shared" si="2"/>
        <v>4.5430135567944303</v>
      </c>
      <c r="T35" s="128">
        <f t="shared" si="18"/>
        <v>100.00000000000001</v>
      </c>
      <c r="U35" s="146"/>
    </row>
    <row r="36" spans="1:23" ht="15" thickBot="1" x14ac:dyDescent="0.35">
      <c r="A36" s="153"/>
      <c r="B36" s="3" t="s">
        <v>4</v>
      </c>
      <c r="C36" s="38">
        <f t="shared" si="3"/>
        <v>8.8695652173913029</v>
      </c>
      <c r="D36" s="38">
        <f t="shared" si="4"/>
        <v>8.4505928853754941</v>
      </c>
      <c r="E36" s="38">
        <f t="shared" si="5"/>
        <v>8.0474308300395254</v>
      </c>
      <c r="F36" s="38">
        <f t="shared" si="6"/>
        <v>7.7549407114624502</v>
      </c>
      <c r="G36" s="38">
        <f t="shared" si="7"/>
        <v>7.1936758893280635</v>
      </c>
      <c r="H36" s="38">
        <f t="shared" si="8"/>
        <v>7.0988142292490117</v>
      </c>
      <c r="I36" s="38">
        <f t="shared" si="9"/>
        <v>6.5612648221343868</v>
      </c>
      <c r="J36" s="38">
        <f t="shared" si="10"/>
        <v>5.9130434782608692</v>
      </c>
      <c r="K36" s="38">
        <f t="shared" si="11"/>
        <v>5.075098814229249</v>
      </c>
      <c r="L36" s="38">
        <f t="shared" si="12"/>
        <v>5.2252964426877471</v>
      </c>
      <c r="M36" s="38">
        <f t="shared" si="13"/>
        <v>4.7272727272727275</v>
      </c>
      <c r="N36" s="38">
        <f t="shared" si="14"/>
        <v>4.5849802371541504</v>
      </c>
      <c r="O36" s="38">
        <f t="shared" si="15"/>
        <v>3.9288537549407114</v>
      </c>
      <c r="P36" s="38">
        <f t="shared" si="16"/>
        <v>4.0237154150197627</v>
      </c>
      <c r="Q36" s="38">
        <f t="shared" si="19"/>
        <v>4.4426877470355732</v>
      </c>
      <c r="R36" s="38">
        <f t="shared" si="17"/>
        <v>4.0869565217391299</v>
      </c>
      <c r="S36" s="38">
        <f t="shared" si="2"/>
        <v>4.0158102766798418</v>
      </c>
      <c r="T36" s="128">
        <f t="shared" si="18"/>
        <v>100.00000000000001</v>
      </c>
      <c r="U36" s="146"/>
    </row>
    <row r="37" spans="1:23" ht="15" thickBot="1" x14ac:dyDescent="0.35">
      <c r="A37" s="152" t="s">
        <v>10</v>
      </c>
      <c r="B37" s="3" t="s">
        <v>3</v>
      </c>
      <c r="C37" s="38">
        <f t="shared" si="3"/>
        <v>7.9204762395528139</v>
      </c>
      <c r="D37" s="38">
        <f t="shared" si="4"/>
        <v>7.7425734799742836</v>
      </c>
      <c r="E37" s="38">
        <f t="shared" si="5"/>
        <v>7.3180606881524124</v>
      </c>
      <c r="F37" s="38">
        <f t="shared" si="6"/>
        <v>7.0326801234767835</v>
      </c>
      <c r="G37" s="38">
        <f t="shared" si="7"/>
        <v>6.8817695067308584</v>
      </c>
      <c r="H37" s="38">
        <f t="shared" si="8"/>
        <v>6.7171174354519705</v>
      </c>
      <c r="I37" s="38">
        <f t="shared" si="9"/>
        <v>6.2744462929972569</v>
      </c>
      <c r="J37" s="38">
        <f t="shared" si="10"/>
        <v>5.7436826116615869</v>
      </c>
      <c r="K37" s="38">
        <f t="shared" si="11"/>
        <v>5.6617246506971339</v>
      </c>
      <c r="L37" s="38">
        <f t="shared" si="12"/>
        <v>5.5189116768009896</v>
      </c>
      <c r="M37" s="38">
        <f t="shared" si="13"/>
        <v>5.2968399562236517</v>
      </c>
      <c r="N37" s="38">
        <f t="shared" si="14"/>
        <v>4.8512242163690171</v>
      </c>
      <c r="O37" s="38">
        <f t="shared" si="15"/>
        <v>4.6949151710565706</v>
      </c>
      <c r="P37" s="38">
        <f t="shared" si="16"/>
        <v>4.5744320607764903</v>
      </c>
      <c r="Q37" s="38">
        <f t="shared" si="19"/>
        <v>4.5604452231268677</v>
      </c>
      <c r="R37" s="38">
        <f t="shared" si="17"/>
        <v>4.4863395218955358</v>
      </c>
      <c r="S37" s="38">
        <f t="shared" si="2"/>
        <v>4.7243611450557754</v>
      </c>
      <c r="T37" s="128">
        <f t="shared" si="18"/>
        <v>99.999999999999972</v>
      </c>
      <c r="U37" s="146"/>
    </row>
    <row r="38" spans="1:23" ht="15" thickBot="1" x14ac:dyDescent="0.35">
      <c r="A38" s="153"/>
      <c r="B38" s="3" t="s">
        <v>4</v>
      </c>
      <c r="C38" s="38">
        <f t="shared" si="3"/>
        <v>8.5918466785772285</v>
      </c>
      <c r="D38" s="38">
        <f t="shared" si="4"/>
        <v>8.7867467922689624</v>
      </c>
      <c r="E38" s="38">
        <f t="shared" si="5"/>
        <v>8.2670131557576738</v>
      </c>
      <c r="F38" s="38">
        <f t="shared" si="6"/>
        <v>8.2345298034757182</v>
      </c>
      <c r="G38" s="38">
        <f t="shared" si="7"/>
        <v>7.471171024849764</v>
      </c>
      <c r="H38" s="38">
        <f t="shared" si="8"/>
        <v>7.1463375020302085</v>
      </c>
      <c r="I38" s="38">
        <f t="shared" si="9"/>
        <v>6.2043202858535</v>
      </c>
      <c r="J38" s="38">
        <f t="shared" si="10"/>
        <v>5.8145200584700341</v>
      </c>
      <c r="K38" s="38">
        <f t="shared" si="11"/>
        <v>5.189215527042391</v>
      </c>
      <c r="L38" s="38">
        <f t="shared" si="12"/>
        <v>5.132369660548969</v>
      </c>
      <c r="M38" s="38">
        <f t="shared" si="13"/>
        <v>4.466460938768881</v>
      </c>
      <c r="N38" s="38">
        <f t="shared" si="14"/>
        <v>4.5476693194737701</v>
      </c>
      <c r="O38" s="38">
        <f t="shared" si="15"/>
        <v>4.0685398733149265</v>
      </c>
      <c r="P38" s="38">
        <f t="shared" si="16"/>
        <v>4.1497482540198147</v>
      </c>
      <c r="Q38" s="38">
        <f t="shared" si="19"/>
        <v>4.2309566347247038</v>
      </c>
      <c r="R38" s="38">
        <f t="shared" si="17"/>
        <v>3.6706188078609712</v>
      </c>
      <c r="S38" s="38">
        <f t="shared" si="2"/>
        <v>4.0279356829624815</v>
      </c>
      <c r="T38" s="128">
        <f t="shared" si="18"/>
        <v>100</v>
      </c>
      <c r="U38" s="146"/>
    </row>
    <row r="39" spans="1:23" ht="15" thickBot="1" x14ac:dyDescent="0.35">
      <c r="A39" s="158" t="s">
        <v>11</v>
      </c>
      <c r="B39" s="102" t="s">
        <v>3</v>
      </c>
      <c r="C39" s="39">
        <f t="shared" si="3"/>
        <v>7.1915623375338331</v>
      </c>
      <c r="D39" s="39">
        <f t="shared" si="4"/>
        <v>7.2544850912434597</v>
      </c>
      <c r="E39" s="39">
        <f t="shared" si="5"/>
        <v>6.8955629891752093</v>
      </c>
      <c r="F39" s="39">
        <f t="shared" si="6"/>
        <v>6.6555435711368798</v>
      </c>
      <c r="G39" s="39">
        <f t="shared" si="7"/>
        <v>6.560448757863294</v>
      </c>
      <c r="H39" s="39">
        <f t="shared" si="8"/>
        <v>6.5088695935496252</v>
      </c>
      <c r="I39" s="39">
        <f t="shared" si="9"/>
        <v>6.3106164516487011</v>
      </c>
      <c r="J39" s="39">
        <f t="shared" si="10"/>
        <v>5.9851237708605876</v>
      </c>
      <c r="K39" s="39">
        <f t="shared" si="11"/>
        <v>5.8878695755092174</v>
      </c>
      <c r="L39" s="39">
        <f t="shared" si="12"/>
        <v>5.8220494230623103</v>
      </c>
      <c r="M39" s="39">
        <f t="shared" si="13"/>
        <v>5.6208988824241057</v>
      </c>
      <c r="N39" s="39">
        <f t="shared" si="14"/>
        <v>5.1450148068009058</v>
      </c>
      <c r="O39" s="39">
        <f t="shared" si="15"/>
        <v>4.9654854208909009</v>
      </c>
      <c r="P39" s="39">
        <f t="shared" si="16"/>
        <v>4.8389565647128538</v>
      </c>
      <c r="Q39" s="39">
        <f t="shared" ref="Q39:Q40" si="20">Q19/T19*100</f>
        <v>4.7708403604364031</v>
      </c>
      <c r="R39" s="39">
        <f t="shared" si="17"/>
        <v>4.8050624662767394</v>
      </c>
      <c r="S39" s="39">
        <f t="shared" si="2"/>
        <v>4.7816099368749754</v>
      </c>
      <c r="T39" s="96">
        <f t="shared" si="18"/>
        <v>100</v>
      </c>
      <c r="U39" s="146"/>
    </row>
    <row r="40" spans="1:23" ht="15" thickBot="1" x14ac:dyDescent="0.35">
      <c r="A40" s="159"/>
      <c r="B40" s="102" t="s">
        <v>4</v>
      </c>
      <c r="C40" s="39">
        <f t="shared" si="3"/>
        <v>8.649916247906198</v>
      </c>
      <c r="D40" s="39">
        <f t="shared" si="4"/>
        <v>8.485092127303183</v>
      </c>
      <c r="E40" s="39">
        <f t="shared" si="5"/>
        <v>7.945058626465662</v>
      </c>
      <c r="F40" s="39">
        <f t="shared" si="6"/>
        <v>7.4345058626465663</v>
      </c>
      <c r="G40" s="39">
        <f t="shared" si="7"/>
        <v>7.0633165829145721</v>
      </c>
      <c r="H40" s="39">
        <f t="shared" si="8"/>
        <v>6.9386934673366829</v>
      </c>
      <c r="I40" s="39">
        <f t="shared" si="9"/>
        <v>6.322278056951423</v>
      </c>
      <c r="J40" s="39">
        <f t="shared" si="10"/>
        <v>5.8479061976549414</v>
      </c>
      <c r="K40" s="39">
        <f t="shared" si="11"/>
        <v>5.3239530988274701</v>
      </c>
      <c r="L40" s="39">
        <f t="shared" si="12"/>
        <v>5.1872696817420429</v>
      </c>
      <c r="M40" s="39">
        <f t="shared" si="13"/>
        <v>4.8455611390284758</v>
      </c>
      <c r="N40" s="39">
        <f t="shared" si="14"/>
        <v>4.7102177554438862</v>
      </c>
      <c r="O40" s="39">
        <f t="shared" si="15"/>
        <v>4.2358458961474037</v>
      </c>
      <c r="P40" s="39">
        <f t="shared" si="16"/>
        <v>4.2546063651591286</v>
      </c>
      <c r="Q40" s="39">
        <f t="shared" si="20"/>
        <v>4.3363484087102178</v>
      </c>
      <c r="R40" s="39">
        <f t="shared" si="17"/>
        <v>4.1608040201005023</v>
      </c>
      <c r="S40" s="39">
        <f t="shared" si="2"/>
        <v>4.2586264656616413</v>
      </c>
      <c r="T40" s="96">
        <f t="shared" si="18"/>
        <v>100.00000000000001</v>
      </c>
      <c r="U40" s="146"/>
    </row>
    <row r="41" spans="1:23" ht="15.6" x14ac:dyDescent="0.3">
      <c r="A41" s="18"/>
    </row>
    <row r="42" spans="1:23" ht="16.2" thickBot="1" x14ac:dyDescent="0.35">
      <c r="A42" s="162" t="s">
        <v>13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</row>
    <row r="43" spans="1:23" ht="15" thickBot="1" x14ac:dyDescent="0.35">
      <c r="A43" s="156" t="s">
        <v>1</v>
      </c>
      <c r="B43" s="157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 t="s">
        <v>11</v>
      </c>
    </row>
    <row r="44" spans="1:23" ht="15" thickBot="1" x14ac:dyDescent="0.35">
      <c r="A44" s="152" t="s">
        <v>2</v>
      </c>
      <c r="B44" s="3" t="s">
        <v>3</v>
      </c>
      <c r="C44" s="10">
        <v>14.65</v>
      </c>
      <c r="D44" s="10">
        <v>14.59</v>
      </c>
      <c r="E44" s="10">
        <v>14.44</v>
      </c>
      <c r="F44" s="10">
        <v>14.54</v>
      </c>
      <c r="G44" s="10">
        <v>14.58</v>
      </c>
      <c r="H44" s="10">
        <v>14.46</v>
      </c>
      <c r="I44" s="10">
        <v>14.89</v>
      </c>
      <c r="J44" s="10">
        <v>14.44</v>
      </c>
      <c r="K44" s="10">
        <v>14.89</v>
      </c>
      <c r="L44" s="10">
        <v>14.88</v>
      </c>
      <c r="M44" s="10">
        <v>14.8</v>
      </c>
      <c r="N44" s="10">
        <v>15.04</v>
      </c>
      <c r="O44" s="12">
        <v>14.95</v>
      </c>
      <c r="P44" s="12">
        <v>14.87</v>
      </c>
      <c r="Q44" s="38">
        <f>Q5/$Q$19*100</f>
        <v>14.835079838889875</v>
      </c>
      <c r="R44" s="38">
        <f>R5/$R$19*100</f>
        <v>14.694153853155168</v>
      </c>
      <c r="S44" s="38">
        <f>S5/$S$19*100</f>
        <v>14.865119788719108</v>
      </c>
      <c r="T44" s="129">
        <f>T5/$T$19*100</f>
        <v>14.711323416940598</v>
      </c>
      <c r="W44" s="77"/>
    </row>
    <row r="45" spans="1:23" ht="15" thickBot="1" x14ac:dyDescent="0.35">
      <c r="A45" s="153"/>
      <c r="B45" s="3" t="s">
        <v>4</v>
      </c>
      <c r="C45" s="10">
        <v>13.56</v>
      </c>
      <c r="D45" s="10">
        <v>13.11</v>
      </c>
      <c r="E45" s="10">
        <v>12.19</v>
      </c>
      <c r="F45" s="79">
        <v>12.6</v>
      </c>
      <c r="G45" s="10">
        <v>13.83</v>
      </c>
      <c r="H45" s="10">
        <v>13.94</v>
      </c>
      <c r="I45" s="10">
        <v>13.95</v>
      </c>
      <c r="J45" s="10">
        <v>12.14</v>
      </c>
      <c r="K45" s="10">
        <v>13.64</v>
      </c>
      <c r="L45" s="10">
        <v>13.56</v>
      </c>
      <c r="M45" s="10">
        <v>13.66</v>
      </c>
      <c r="N45" s="10">
        <v>13.8</v>
      </c>
      <c r="O45" s="12">
        <v>13.32</v>
      </c>
      <c r="P45" s="12">
        <v>13.32</v>
      </c>
      <c r="Q45" s="38">
        <f>Q6/$Q$20*100</f>
        <v>14.462299134734241</v>
      </c>
      <c r="R45" s="38">
        <f>R6/$R$20*100</f>
        <v>14.074074074074074</v>
      </c>
      <c r="S45" s="38">
        <f>S6/$S$20*100</f>
        <v>14.663310258023914</v>
      </c>
      <c r="T45" s="129">
        <f>T6/$T$20*100</f>
        <v>13.436515912897823</v>
      </c>
      <c r="W45" s="77"/>
    </row>
    <row r="46" spans="1:23" ht="15" thickBot="1" x14ac:dyDescent="0.35">
      <c r="A46" s="152" t="s">
        <v>5</v>
      </c>
      <c r="B46" s="3" t="s">
        <v>3</v>
      </c>
      <c r="C46" s="10">
        <v>14.34</v>
      </c>
      <c r="D46" s="10">
        <v>14.43</v>
      </c>
      <c r="E46" s="10">
        <v>14.75</v>
      </c>
      <c r="F46" s="10">
        <v>14.39</v>
      </c>
      <c r="G46" s="79">
        <v>14.4</v>
      </c>
      <c r="H46" s="10">
        <v>14.61</v>
      </c>
      <c r="I46" s="10">
        <v>14.67</v>
      </c>
      <c r="J46" s="10">
        <v>15.28</v>
      </c>
      <c r="K46" s="10">
        <v>14.54</v>
      </c>
      <c r="L46" s="10">
        <v>14.93</v>
      </c>
      <c r="M46" s="10">
        <v>15.12</v>
      </c>
      <c r="N46" s="10">
        <v>14.81</v>
      </c>
      <c r="O46" s="12">
        <v>15.35</v>
      </c>
      <c r="P46" s="12">
        <v>15.26</v>
      </c>
      <c r="Q46" s="38">
        <f>Q7/$Q$19*100</f>
        <v>14.828204584648702</v>
      </c>
      <c r="R46" s="38">
        <f t="shared" ref="R46" si="21">R7/$R$19*100</f>
        <v>15.086096557844259</v>
      </c>
      <c r="S46" s="38">
        <f>S7/$S$19*100</f>
        <v>14.840538949197693</v>
      </c>
      <c r="T46" s="129">
        <f>T7/$T$19*100</f>
        <v>14.76886138243094</v>
      </c>
      <c r="W46" s="77"/>
    </row>
    <row r="47" spans="1:23" ht="15" thickBot="1" x14ac:dyDescent="0.35">
      <c r="A47" s="153"/>
      <c r="B47" s="3" t="s">
        <v>4</v>
      </c>
      <c r="C47" s="10">
        <v>12.49</v>
      </c>
      <c r="D47" s="10">
        <v>12.62</v>
      </c>
      <c r="E47" s="10">
        <v>12.92</v>
      </c>
      <c r="F47" s="10">
        <v>12.38</v>
      </c>
      <c r="G47" s="10">
        <v>12.35</v>
      </c>
      <c r="H47" s="10">
        <v>12.8</v>
      </c>
      <c r="I47" s="10">
        <v>11.51</v>
      </c>
      <c r="J47" s="10">
        <v>13.52</v>
      </c>
      <c r="K47" s="10">
        <v>12.21</v>
      </c>
      <c r="L47" s="10">
        <v>12.45</v>
      </c>
      <c r="M47" s="10">
        <v>13.91</v>
      </c>
      <c r="N47" s="10">
        <v>12.4</v>
      </c>
      <c r="O47" s="12">
        <v>13.57</v>
      </c>
      <c r="P47" s="12">
        <v>13.48</v>
      </c>
      <c r="Q47" s="38">
        <f>Q8/$Q$20*100</f>
        <v>12.515451174289247</v>
      </c>
      <c r="R47" s="38">
        <f t="shared" ref="R47" si="22">R8/$R$20*100</f>
        <v>13.011272141706925</v>
      </c>
      <c r="S47" s="38">
        <f>S8/$S$20*100</f>
        <v>12.77533039647577</v>
      </c>
      <c r="T47" s="129">
        <f>T8/$T$20*100</f>
        <v>12.70753768844221</v>
      </c>
      <c r="W47" s="77"/>
    </row>
    <row r="48" spans="1:23" ht="15" thickBot="1" x14ac:dyDescent="0.35">
      <c r="A48" s="152" t="s">
        <v>6</v>
      </c>
      <c r="B48" s="3" t="s">
        <v>3</v>
      </c>
      <c r="C48" s="10">
        <v>14.32</v>
      </c>
      <c r="D48" s="10">
        <v>14.31</v>
      </c>
      <c r="E48" s="10">
        <v>14.79</v>
      </c>
      <c r="F48" s="10">
        <v>14.43</v>
      </c>
      <c r="G48" s="10">
        <v>14.55</v>
      </c>
      <c r="H48" s="10">
        <v>14.59</v>
      </c>
      <c r="I48" s="10">
        <v>14.82</v>
      </c>
      <c r="J48" s="10">
        <v>15.14</v>
      </c>
      <c r="K48" s="10">
        <v>15.16</v>
      </c>
      <c r="L48" s="10">
        <v>14.77</v>
      </c>
      <c r="M48" s="10">
        <v>15.19</v>
      </c>
      <c r="N48" s="10">
        <v>14.86</v>
      </c>
      <c r="O48" s="12">
        <v>14.87</v>
      </c>
      <c r="P48" s="12">
        <v>15.31</v>
      </c>
      <c r="Q48" s="38">
        <f>Q9/$Q$19*100</f>
        <v>15.306034754410188</v>
      </c>
      <c r="R48" s="38">
        <f t="shared" ref="R48" si="23">R9/$R$19*100</f>
        <v>15.004181101421574</v>
      </c>
      <c r="S48" s="38">
        <f>S9/$S$19*100</f>
        <v>15.14980020922296</v>
      </c>
      <c r="T48" s="129">
        <f>T9/$T$19*100</f>
        <v>14.818472502319285</v>
      </c>
      <c r="W48" s="77"/>
    </row>
    <row r="49" spans="1:23" ht="15" thickBot="1" x14ac:dyDescent="0.35">
      <c r="A49" s="153"/>
      <c r="B49" s="3" t="s">
        <v>4</v>
      </c>
      <c r="C49" s="10">
        <v>12.47</v>
      </c>
      <c r="D49" s="10">
        <v>12.41</v>
      </c>
      <c r="E49" s="10">
        <v>12.68</v>
      </c>
      <c r="F49" s="10">
        <v>11.88</v>
      </c>
      <c r="G49" s="10">
        <v>12.43</v>
      </c>
      <c r="H49" s="10">
        <v>11.95</v>
      </c>
      <c r="I49" s="10">
        <v>12.67</v>
      </c>
      <c r="J49" s="10">
        <v>12.76</v>
      </c>
      <c r="K49" s="10">
        <v>13.92</v>
      </c>
      <c r="L49" s="10">
        <v>13.28</v>
      </c>
      <c r="M49" s="10">
        <v>13.63</v>
      </c>
      <c r="N49" s="10">
        <v>12.55</v>
      </c>
      <c r="O49" s="12">
        <v>12.69</v>
      </c>
      <c r="P49" s="12">
        <v>14.11</v>
      </c>
      <c r="Q49" s="38">
        <f>Q10/$Q$20*100</f>
        <v>12.700865265760196</v>
      </c>
      <c r="R49" s="38">
        <f t="shared" ref="R49" si="24">R10/$R$20*100</f>
        <v>13.784219001610307</v>
      </c>
      <c r="S49" s="38">
        <f>S10/$S$20*100</f>
        <v>13.341724354940215</v>
      </c>
      <c r="T49" s="129">
        <f>T10/$T$20*100</f>
        <v>12.7892797319933</v>
      </c>
      <c r="W49" s="77"/>
    </row>
    <row r="50" spans="1:23" ht="15" thickBot="1" x14ac:dyDescent="0.35">
      <c r="A50" s="152" t="s">
        <v>7</v>
      </c>
      <c r="B50" s="3" t="s">
        <v>3</v>
      </c>
      <c r="C50" s="10">
        <v>14.43</v>
      </c>
      <c r="D50" s="10">
        <v>14.53</v>
      </c>
      <c r="E50" s="10">
        <v>14.67</v>
      </c>
      <c r="F50" s="10">
        <v>14.86</v>
      </c>
      <c r="G50" s="10">
        <v>14.48</v>
      </c>
      <c r="H50" s="10">
        <v>15.14</v>
      </c>
      <c r="I50" s="10">
        <v>14.73</v>
      </c>
      <c r="J50" s="10">
        <v>14.79</v>
      </c>
      <c r="K50" s="10">
        <v>15.51</v>
      </c>
      <c r="L50" s="10">
        <v>15.11</v>
      </c>
      <c r="M50" s="10">
        <v>14.79</v>
      </c>
      <c r="N50" s="10">
        <v>15.17</v>
      </c>
      <c r="O50" s="12">
        <v>15.2</v>
      </c>
      <c r="P50" s="12">
        <v>15.03</v>
      </c>
      <c r="Q50" s="38">
        <f>Q11/$Q$19*100</f>
        <v>15.385673116037104</v>
      </c>
      <c r="R50" s="38">
        <f t="shared" ref="R50" si="25">R11/$R$19*100</f>
        <v>15.115677139330227</v>
      </c>
      <c r="S50" s="38">
        <f>S11/$S$19*100</f>
        <v>15.227544259802325</v>
      </c>
      <c r="T50" s="129">
        <f>T11/$T$19*100</f>
        <v>14.917093395188241</v>
      </c>
      <c r="W50" s="77"/>
    </row>
    <row r="51" spans="1:23" ht="15" thickBot="1" x14ac:dyDescent="0.35">
      <c r="A51" s="153"/>
      <c r="B51" s="3" t="s">
        <v>4</v>
      </c>
      <c r="C51" s="10">
        <v>13.25</v>
      </c>
      <c r="D51" s="10">
        <v>13.82</v>
      </c>
      <c r="E51" s="10">
        <v>14.03</v>
      </c>
      <c r="F51" s="10">
        <v>13.14</v>
      </c>
      <c r="G51" s="10">
        <v>12.67</v>
      </c>
      <c r="H51" s="10">
        <v>12.67</v>
      </c>
      <c r="I51" s="10">
        <v>13.52</v>
      </c>
      <c r="J51" s="10">
        <v>13.63</v>
      </c>
      <c r="K51" s="10">
        <v>13.77</v>
      </c>
      <c r="L51" s="10">
        <v>12.45</v>
      </c>
      <c r="M51" s="10">
        <v>13.11</v>
      </c>
      <c r="N51" s="10">
        <v>13.77</v>
      </c>
      <c r="O51" s="12">
        <v>13.95</v>
      </c>
      <c r="P51" s="12">
        <v>13.54</v>
      </c>
      <c r="Q51" s="38">
        <f>Q12/$Q$20*100</f>
        <v>13.473423980222496</v>
      </c>
      <c r="R51" s="38">
        <f t="shared" ref="R51" si="26">R12/$R$20*100</f>
        <v>12.914653784219002</v>
      </c>
      <c r="S51" s="38">
        <f>S12/$S$20*100</f>
        <v>14.285714285714285</v>
      </c>
      <c r="T51" s="129">
        <f>T12/$T$20*100</f>
        <v>13.396314907872696</v>
      </c>
      <c r="W51" s="77"/>
    </row>
    <row r="52" spans="1:23" ht="15" thickBot="1" x14ac:dyDescent="0.35">
      <c r="A52" s="152" t="s">
        <v>8</v>
      </c>
      <c r="B52" s="3" t="s">
        <v>3</v>
      </c>
      <c r="C52" s="10">
        <v>15.29</v>
      </c>
      <c r="D52" s="10">
        <v>15.43</v>
      </c>
      <c r="E52" s="10">
        <v>15.08</v>
      </c>
      <c r="F52" s="10">
        <v>15.45</v>
      </c>
      <c r="G52" s="10">
        <v>15.47</v>
      </c>
      <c r="H52" s="10">
        <v>15.36</v>
      </c>
      <c r="I52" s="10">
        <v>15.69</v>
      </c>
      <c r="J52" s="10">
        <v>15.49</v>
      </c>
      <c r="K52" s="10">
        <v>15.48</v>
      </c>
      <c r="L52" s="10">
        <v>15.88</v>
      </c>
      <c r="M52" s="10">
        <v>15.62</v>
      </c>
      <c r="N52" s="10">
        <v>15.75</v>
      </c>
      <c r="O52" s="12">
        <v>15.48</v>
      </c>
      <c r="P52" s="12">
        <v>15.37</v>
      </c>
      <c r="Q52" s="38">
        <f>Q13/$Q$19*100</f>
        <v>15.412028257294933</v>
      </c>
      <c r="R52" s="38">
        <f t="shared" ref="R52" si="27">R13/$R$19*100</f>
        <v>15.892167403336918</v>
      </c>
      <c r="S52" s="38">
        <f>S13/$S$19*100</f>
        <v>15.467064533278455</v>
      </c>
      <c r="T52" s="129">
        <f>T13/$T$19*100</f>
        <v>15.494878437722601</v>
      </c>
      <c r="W52" s="77"/>
    </row>
    <row r="53" spans="1:23" ht="15" thickBot="1" x14ac:dyDescent="0.35">
      <c r="A53" s="153"/>
      <c r="B53" s="3" t="s">
        <v>4</v>
      </c>
      <c r="C53" s="10">
        <v>14.47</v>
      </c>
      <c r="D53" s="10">
        <v>14.07</v>
      </c>
      <c r="E53" s="10">
        <v>13.83</v>
      </c>
      <c r="F53" s="10">
        <v>14.04</v>
      </c>
      <c r="G53" s="79">
        <v>14</v>
      </c>
      <c r="H53" s="10">
        <v>14.29</v>
      </c>
      <c r="I53" s="10">
        <v>14.56</v>
      </c>
      <c r="J53" s="10">
        <v>14.39</v>
      </c>
      <c r="K53" s="10">
        <v>14.22</v>
      </c>
      <c r="L53" s="10">
        <v>14.85</v>
      </c>
      <c r="M53" s="10">
        <v>13.94</v>
      </c>
      <c r="N53" s="10">
        <v>15.05</v>
      </c>
      <c r="O53" s="12">
        <v>14.9</v>
      </c>
      <c r="P53" s="12">
        <v>13.42</v>
      </c>
      <c r="Q53" s="38">
        <f>Q14/$Q$20*100</f>
        <v>13.380716934487022</v>
      </c>
      <c r="R53" s="38">
        <f t="shared" ref="R53" si="28">R14/$R$20*100</f>
        <v>15.008051529790661</v>
      </c>
      <c r="S53" s="38">
        <f>S14/$S$20*100</f>
        <v>13.341724354940215</v>
      </c>
      <c r="T53" s="129">
        <f>T14/$T$20*100</f>
        <v>14.217755443886096</v>
      </c>
      <c r="W53" s="77"/>
    </row>
    <row r="54" spans="1:23" ht="15" thickBot="1" x14ac:dyDescent="0.35">
      <c r="A54" s="152" t="s">
        <v>9</v>
      </c>
      <c r="B54" s="3" t="s">
        <v>3</v>
      </c>
      <c r="C54" s="10">
        <v>14.71</v>
      </c>
      <c r="D54" s="10">
        <v>14.82</v>
      </c>
      <c r="E54" s="10">
        <v>14.45</v>
      </c>
      <c r="F54" s="10">
        <v>14.56</v>
      </c>
      <c r="G54" s="10">
        <v>14.84</v>
      </c>
      <c r="H54" s="10">
        <v>14.35</v>
      </c>
      <c r="I54" s="10">
        <v>14.13</v>
      </c>
      <c r="J54" s="10">
        <v>14.17</v>
      </c>
      <c r="K54" s="10">
        <v>13.71</v>
      </c>
      <c r="L54" s="10">
        <v>13.87</v>
      </c>
      <c r="M54" s="10">
        <v>13.97</v>
      </c>
      <c r="N54" s="10">
        <v>13.86</v>
      </c>
      <c r="O54" s="12">
        <v>13.62</v>
      </c>
      <c r="P54" s="12">
        <v>13.64</v>
      </c>
      <c r="Q54" s="38">
        <f>Q15/$Q$19*100</f>
        <v>13.58492944270335</v>
      </c>
      <c r="R54" s="38">
        <f t="shared" ref="R54" si="29">R15/$R$19*100</f>
        <v>13.807305265912362</v>
      </c>
      <c r="S54" s="38">
        <f>S15/$S$19*100</f>
        <v>13.444004275922783</v>
      </c>
      <c r="T54" s="129">
        <f>T15/$T$19*100</f>
        <v>14.15007541436902</v>
      </c>
      <c r="W54" s="77"/>
    </row>
    <row r="55" spans="1:23" ht="15" thickBot="1" x14ac:dyDescent="0.35">
      <c r="A55" s="153"/>
      <c r="B55" s="3" t="s">
        <v>4</v>
      </c>
      <c r="C55" s="10">
        <v>17.38</v>
      </c>
      <c r="D55" s="10">
        <v>16.88</v>
      </c>
      <c r="E55" s="10">
        <v>17.170000000000002</v>
      </c>
      <c r="F55" s="10">
        <v>17.68</v>
      </c>
      <c r="G55" s="10">
        <v>17.260000000000002</v>
      </c>
      <c r="H55" s="10">
        <v>17.34</v>
      </c>
      <c r="I55" s="10">
        <v>17.59</v>
      </c>
      <c r="J55" s="10">
        <v>17.14</v>
      </c>
      <c r="K55" s="10">
        <v>16.16</v>
      </c>
      <c r="L55" s="10">
        <v>17.079999999999998</v>
      </c>
      <c r="M55" s="10">
        <v>16.54</v>
      </c>
      <c r="N55" s="10">
        <v>16.5</v>
      </c>
      <c r="O55" s="12">
        <v>15.72</v>
      </c>
      <c r="P55" s="12">
        <v>16.03</v>
      </c>
      <c r="Q55" s="38">
        <f t="shared" ref="Q55" si="30">Q16/$Q$20*100</f>
        <v>17.367119901112485</v>
      </c>
      <c r="R55" s="38">
        <f t="shared" ref="R55" si="31">R16/$R$20*100</f>
        <v>16.650563607085349</v>
      </c>
      <c r="S55" s="38">
        <f>S16/$S$20*100</f>
        <v>15.984896161107615</v>
      </c>
      <c r="T55" s="129">
        <f>T16/$T$20*100</f>
        <v>16.951423785594642</v>
      </c>
      <c r="W55" s="77"/>
    </row>
    <row r="56" spans="1:23" ht="15" thickBot="1" x14ac:dyDescent="0.35">
      <c r="A56" s="152" t="s">
        <v>10</v>
      </c>
      <c r="B56" s="3" t="s">
        <v>3</v>
      </c>
      <c r="C56" s="10">
        <v>12.27</v>
      </c>
      <c r="D56" s="10">
        <v>11.89</v>
      </c>
      <c r="E56" s="10">
        <v>11.82</v>
      </c>
      <c r="F56" s="10">
        <v>11.77</v>
      </c>
      <c r="G56" s="10">
        <v>11.68</v>
      </c>
      <c r="H56" s="10">
        <v>11.5</v>
      </c>
      <c r="I56" s="10">
        <v>11.08</v>
      </c>
      <c r="J56" s="10">
        <v>10.69</v>
      </c>
      <c r="K56" s="10">
        <v>10.71</v>
      </c>
      <c r="L56" s="10">
        <v>10.56</v>
      </c>
      <c r="M56" s="79">
        <v>10.5</v>
      </c>
      <c r="N56" s="10">
        <v>10.5</v>
      </c>
      <c r="O56" s="12">
        <v>10.53</v>
      </c>
      <c r="P56" s="12">
        <v>10.53</v>
      </c>
      <c r="Q56" s="38">
        <f>Q17/$Q$19*100</f>
        <v>10.648050006015849</v>
      </c>
      <c r="R56" s="38">
        <f t="shared" ref="R56" si="32">R17/$R$19*100</f>
        <v>10.400418678999495</v>
      </c>
      <c r="S56" s="38">
        <f>S17/$S$19*100</f>
        <v>11.005927983856676</v>
      </c>
      <c r="T56" s="129">
        <f>T17/$T$19*100</f>
        <v>11.139295451029314</v>
      </c>
      <c r="W56" s="77"/>
    </row>
    <row r="57" spans="1:23" ht="15" thickBot="1" x14ac:dyDescent="0.35">
      <c r="A57" s="153"/>
      <c r="B57" s="3" t="s">
        <v>4</v>
      </c>
      <c r="C57" s="10">
        <v>16.39</v>
      </c>
      <c r="D57" s="10">
        <v>17.09</v>
      </c>
      <c r="E57" s="10">
        <v>17.170000000000002</v>
      </c>
      <c r="F57" s="10">
        <v>18.28</v>
      </c>
      <c r="G57" s="10">
        <v>17.45</v>
      </c>
      <c r="H57" s="10">
        <v>16.989999999999998</v>
      </c>
      <c r="I57" s="10">
        <v>16.190000000000001</v>
      </c>
      <c r="J57" s="10">
        <v>16.41</v>
      </c>
      <c r="K57" s="10">
        <v>16.079999999999998</v>
      </c>
      <c r="L57" s="10">
        <v>16.329999999999998</v>
      </c>
      <c r="M57" s="10">
        <v>15.21</v>
      </c>
      <c r="N57" s="10">
        <v>15.93</v>
      </c>
      <c r="O57" s="12">
        <v>15.85</v>
      </c>
      <c r="P57" s="12">
        <v>16.09</v>
      </c>
      <c r="Q57" s="38">
        <f>Q18/$Q$20*100</f>
        <v>16.100123609394316</v>
      </c>
      <c r="R57" s="38">
        <f t="shared" ref="R57" si="33">R18/$R$20*100</f>
        <v>14.557165861513688</v>
      </c>
      <c r="S57" s="38">
        <f>S18/$S$20*100</f>
        <v>15.607300188797987</v>
      </c>
      <c r="T57" s="129">
        <f>T18/$T$20*100</f>
        <v>16.501172529313234</v>
      </c>
      <c r="W57" s="77"/>
    </row>
    <row r="58" spans="1:23" ht="15" thickBot="1" x14ac:dyDescent="0.35">
      <c r="A58" s="163" t="s">
        <v>11</v>
      </c>
      <c r="B58" s="102" t="s">
        <v>3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>Q19/$Q$19*100</f>
        <v>100</v>
      </c>
      <c r="R58" s="39">
        <f>R19/$R$19*100</f>
        <v>100</v>
      </c>
      <c r="S58" s="39">
        <f>S19/$S$19*100</f>
        <v>100</v>
      </c>
      <c r="T58" s="37">
        <v>100</v>
      </c>
      <c r="W58" s="77"/>
    </row>
    <row r="59" spans="1:23" ht="15" thickBot="1" x14ac:dyDescent="0.35">
      <c r="A59" s="164"/>
      <c r="B59" s="102" t="s">
        <v>4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>Q20/$Q$20*100</f>
        <v>100</v>
      </c>
      <c r="R59" s="39">
        <f>R20/$R$20*100</f>
        <v>100</v>
      </c>
      <c r="S59" s="39">
        <f>S20/$S$20*100</f>
        <v>100</v>
      </c>
      <c r="T59" s="37">
        <v>100</v>
      </c>
      <c r="W59" s="77"/>
    </row>
    <row r="60" spans="1:23" x14ac:dyDescent="0.3">
      <c r="A60" s="21"/>
    </row>
    <row r="61" spans="1:23" ht="16.2" thickBot="1" x14ac:dyDescent="0.35">
      <c r="A61" s="162" t="s">
        <v>14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36"/>
      <c r="R61" s="36"/>
      <c r="S61" s="36"/>
    </row>
    <row r="62" spans="1:23" ht="15" thickBot="1" x14ac:dyDescent="0.35">
      <c r="A62" s="156" t="s">
        <v>1</v>
      </c>
      <c r="B62" s="157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35</v>
      </c>
      <c r="R62" s="2" t="s">
        <v>99</v>
      </c>
      <c r="S62" s="2" t="s">
        <v>103</v>
      </c>
      <c r="T62" s="23" t="s">
        <v>100</v>
      </c>
    </row>
    <row r="63" spans="1:23" ht="15" thickBot="1" x14ac:dyDescent="0.35">
      <c r="A63" s="152" t="s">
        <v>2</v>
      </c>
      <c r="B63" s="3" t="s">
        <v>3</v>
      </c>
      <c r="C63" s="10"/>
      <c r="D63" s="10">
        <v>0.45</v>
      </c>
      <c r="E63" s="10">
        <v>-5.93</v>
      </c>
      <c r="F63" s="10">
        <v>-2.78</v>
      </c>
      <c r="G63" s="10">
        <v>-1.18</v>
      </c>
      <c r="H63" s="10">
        <v>-1.59</v>
      </c>
      <c r="I63" s="10">
        <v>-0.17</v>
      </c>
      <c r="J63" s="10">
        <v>-7.97</v>
      </c>
      <c r="K63" s="9">
        <v>1.41</v>
      </c>
      <c r="L63" s="10">
        <v>-1.21</v>
      </c>
      <c r="M63" s="10">
        <v>-3.94</v>
      </c>
      <c r="N63" s="11">
        <v>-7.01</v>
      </c>
      <c r="O63" s="12">
        <v>-4.05</v>
      </c>
      <c r="P63" s="12">
        <v>-3.1</v>
      </c>
      <c r="Q63" s="38">
        <f t="shared" ref="Q63:S73" si="34">(Q5-P5)/P5*100</f>
        <v>-1.6148643513944829</v>
      </c>
      <c r="R63" s="97">
        <f t="shared" si="34"/>
        <v>-0.23944695477542194</v>
      </c>
      <c r="S63" s="97">
        <f t="shared" si="34"/>
        <v>0.66973791181138942</v>
      </c>
      <c r="T63" s="38">
        <f>(S5-C5)/C5*100</f>
        <v>-32.525493655777268</v>
      </c>
    </row>
    <row r="64" spans="1:23" ht="15" thickBot="1" x14ac:dyDescent="0.35">
      <c r="A64" s="153"/>
      <c r="B64" s="3" t="s">
        <v>4</v>
      </c>
      <c r="C64" s="10"/>
      <c r="D64" s="10">
        <v>-5.14</v>
      </c>
      <c r="E64" s="10">
        <v>-12.89</v>
      </c>
      <c r="F64" s="10">
        <v>-3.32</v>
      </c>
      <c r="G64" s="73">
        <v>4.29</v>
      </c>
      <c r="H64" s="10">
        <v>-0.96</v>
      </c>
      <c r="I64" s="10">
        <v>-8.86</v>
      </c>
      <c r="J64" s="11">
        <v>-19.45</v>
      </c>
      <c r="K64" s="10">
        <v>2.2599999999999998</v>
      </c>
      <c r="L64" s="10">
        <v>-3.14</v>
      </c>
      <c r="M64" s="10">
        <v>-5.9</v>
      </c>
      <c r="N64" s="10">
        <v>-1.82</v>
      </c>
      <c r="O64" s="12">
        <v>-13.2</v>
      </c>
      <c r="P64" s="12">
        <v>0.48</v>
      </c>
      <c r="Q64" s="100">
        <f t="shared" si="34"/>
        <v>10.638297872340425</v>
      </c>
      <c r="R64" s="97">
        <f t="shared" si="34"/>
        <v>-6.6239316239316244</v>
      </c>
      <c r="S64" s="97">
        <f t="shared" si="34"/>
        <v>6.6361556064073222</v>
      </c>
      <c r="T64" s="38">
        <f t="shared" ref="T64:T78" si="35">(S6-C6)/C6*100</f>
        <v>-46.74285714285714</v>
      </c>
    </row>
    <row r="65" spans="1:20" ht="15" thickBot="1" x14ac:dyDescent="0.35">
      <c r="A65" s="152" t="s">
        <v>5</v>
      </c>
      <c r="B65" s="3" t="s">
        <v>3</v>
      </c>
      <c r="C65" s="10"/>
      <c r="D65" s="73">
        <v>1.55</v>
      </c>
      <c r="E65" s="10">
        <v>-2.83</v>
      </c>
      <c r="F65" s="10">
        <v>-5.88</v>
      </c>
      <c r="G65" s="10">
        <v>-1.32</v>
      </c>
      <c r="H65" s="10">
        <v>0.62</v>
      </c>
      <c r="I65" s="10">
        <v>-2.65</v>
      </c>
      <c r="J65" s="10">
        <v>-1.1599999999999999</v>
      </c>
      <c r="K65" s="10">
        <v>-6.43</v>
      </c>
      <c r="L65" s="10">
        <v>1.54</v>
      </c>
      <c r="M65" s="10">
        <v>-2.19</v>
      </c>
      <c r="N65" s="11">
        <v>-10.39</v>
      </c>
      <c r="O65" s="12">
        <v>0.04</v>
      </c>
      <c r="P65" s="12">
        <v>-3.08</v>
      </c>
      <c r="Q65" s="38">
        <f t="shared" si="34"/>
        <v>-4.2189408238037078</v>
      </c>
      <c r="R65" s="100">
        <f t="shared" si="34"/>
        <v>2.4689926973455432</v>
      </c>
      <c r="S65" s="97">
        <f t="shared" si="34"/>
        <v>-2.107843137254902</v>
      </c>
      <c r="T65" s="38">
        <f t="shared" si="35"/>
        <v>-31.17809235989608</v>
      </c>
    </row>
    <row r="66" spans="1:20" ht="15" thickBot="1" x14ac:dyDescent="0.35">
      <c r="A66" s="153"/>
      <c r="B66" s="3" t="s">
        <v>4</v>
      </c>
      <c r="C66" s="10"/>
      <c r="D66" s="10">
        <v>-0.87</v>
      </c>
      <c r="E66" s="10">
        <v>-4.13</v>
      </c>
      <c r="F66" s="10">
        <v>-10.31</v>
      </c>
      <c r="G66" s="10">
        <v>-5.24</v>
      </c>
      <c r="H66" s="10">
        <v>1.84</v>
      </c>
      <c r="I66" s="11">
        <v>-18.100000000000001</v>
      </c>
      <c r="J66" s="9">
        <v>8.66</v>
      </c>
      <c r="K66" s="10">
        <v>-17.8</v>
      </c>
      <c r="L66" s="10">
        <v>-0.62</v>
      </c>
      <c r="M66" s="10">
        <v>4.3600000000000003</v>
      </c>
      <c r="N66" s="10">
        <v>-13.32</v>
      </c>
      <c r="O66" s="12">
        <v>-1.61</v>
      </c>
      <c r="P66" s="12">
        <v>-0.23</v>
      </c>
      <c r="Q66" s="38">
        <f t="shared" si="34"/>
        <v>-5.3738317757009346</v>
      </c>
      <c r="R66" s="97">
        <f t="shared" si="34"/>
        <v>-0.24691358024691357</v>
      </c>
      <c r="S66" s="97">
        <f t="shared" si="34"/>
        <v>0.49504950495049505</v>
      </c>
      <c r="T66" s="38">
        <f t="shared" si="35"/>
        <v>-49.627791563275437</v>
      </c>
    </row>
    <row r="67" spans="1:20" ht="15" thickBot="1" x14ac:dyDescent="0.35">
      <c r="A67" s="152" t="s">
        <v>6</v>
      </c>
      <c r="B67" s="3" t="s">
        <v>3</v>
      </c>
      <c r="C67" s="10"/>
      <c r="D67" s="9">
        <v>0.83</v>
      </c>
      <c r="E67" s="10">
        <v>-1.75</v>
      </c>
      <c r="F67" s="10">
        <v>-5.85</v>
      </c>
      <c r="G67" s="10">
        <v>-0.63</v>
      </c>
      <c r="H67" s="10">
        <v>-0.48</v>
      </c>
      <c r="I67" s="10">
        <v>-1.55</v>
      </c>
      <c r="J67" s="10">
        <v>-3.11</v>
      </c>
      <c r="K67" s="10">
        <v>-1.46</v>
      </c>
      <c r="L67" s="10">
        <v>-3.65</v>
      </c>
      <c r="M67" s="10">
        <v>-0.69</v>
      </c>
      <c r="N67" s="11">
        <v>-10.45</v>
      </c>
      <c r="O67" s="12">
        <v>-3.48</v>
      </c>
      <c r="P67" s="12">
        <v>0.37</v>
      </c>
      <c r="Q67" s="38">
        <f t="shared" si="34"/>
        <v>-1.4461209281735343</v>
      </c>
      <c r="R67" s="97">
        <f t="shared" si="34"/>
        <v>-1.2689500280741157</v>
      </c>
      <c r="S67" s="97">
        <f t="shared" si="34"/>
        <v>0.47770700636942676</v>
      </c>
      <c r="T67" s="38">
        <f t="shared" si="35"/>
        <v>-29.635726423109599</v>
      </c>
    </row>
    <row r="68" spans="1:20" ht="15" thickBot="1" x14ac:dyDescent="0.35">
      <c r="A68" s="153"/>
      <c r="B68" s="3" t="s">
        <v>4</v>
      </c>
      <c r="C68" s="10"/>
      <c r="D68" s="10">
        <v>-2.36</v>
      </c>
      <c r="E68" s="10">
        <v>-4.33</v>
      </c>
      <c r="F68" s="11">
        <v>-12.37</v>
      </c>
      <c r="G68" s="10">
        <v>-0.61</v>
      </c>
      <c r="H68" s="10">
        <v>-5.5</v>
      </c>
      <c r="I68" s="10">
        <v>-3.39</v>
      </c>
      <c r="J68" s="10">
        <v>-6.86</v>
      </c>
      <c r="K68" s="10">
        <v>-0.72</v>
      </c>
      <c r="L68" s="10">
        <v>-7.05</v>
      </c>
      <c r="M68" s="10">
        <v>-4.09</v>
      </c>
      <c r="N68" s="10">
        <v>-10.55</v>
      </c>
      <c r="O68" s="12">
        <v>-9.07</v>
      </c>
      <c r="P68" s="9">
        <v>11.72</v>
      </c>
      <c r="Q68" s="38">
        <f t="shared" si="34"/>
        <v>-8.2589285714285712</v>
      </c>
      <c r="R68" s="97">
        <f t="shared" si="34"/>
        <v>4.1362530413625302</v>
      </c>
      <c r="S68" s="97">
        <f t="shared" si="34"/>
        <v>-0.93457943925233633</v>
      </c>
      <c r="T68" s="38">
        <f t="shared" si="35"/>
        <v>-47.329192546583855</v>
      </c>
    </row>
    <row r="69" spans="1:20" ht="15" thickBot="1" x14ac:dyDescent="0.35">
      <c r="A69" s="152" t="s">
        <v>7</v>
      </c>
      <c r="B69" s="3" t="s">
        <v>3</v>
      </c>
      <c r="C69" s="10"/>
      <c r="D69" s="9">
        <v>1.57</v>
      </c>
      <c r="E69" s="10">
        <v>-4.04</v>
      </c>
      <c r="F69" s="10">
        <v>-2.2200000000000002</v>
      </c>
      <c r="G69" s="10">
        <v>-3.95</v>
      </c>
      <c r="H69" s="10">
        <v>3.71</v>
      </c>
      <c r="I69" s="10">
        <v>-5.64</v>
      </c>
      <c r="J69" s="10">
        <v>-4.8099999999999996</v>
      </c>
      <c r="K69" s="10">
        <v>3.21</v>
      </c>
      <c r="L69" s="10">
        <v>-3.7</v>
      </c>
      <c r="M69" s="10">
        <v>-5.46</v>
      </c>
      <c r="N69" s="11">
        <v>-6.12</v>
      </c>
      <c r="O69" s="12">
        <v>-3.31</v>
      </c>
      <c r="P69" s="12">
        <v>-3.67</v>
      </c>
      <c r="Q69" s="38">
        <f t="shared" si="34"/>
        <v>0.95868265724275359</v>
      </c>
      <c r="R69" s="97">
        <f t="shared" si="34"/>
        <v>-1.0501228867207864</v>
      </c>
      <c r="S69" s="97">
        <f t="shared" si="34"/>
        <v>0.24838175523107028</v>
      </c>
      <c r="T69" s="38">
        <f t="shared" si="35"/>
        <v>-29.833526498788327</v>
      </c>
    </row>
    <row r="70" spans="1:20" ht="15" thickBot="1" x14ac:dyDescent="0.35">
      <c r="A70" s="153"/>
      <c r="B70" s="3" t="s">
        <v>4</v>
      </c>
      <c r="C70" s="10"/>
      <c r="D70" s="73">
        <v>2.34</v>
      </c>
      <c r="E70" s="10">
        <v>-4.91</v>
      </c>
      <c r="F70" s="11">
        <v>-12.38</v>
      </c>
      <c r="G70" s="10">
        <v>-8.3699999999999992</v>
      </c>
      <c r="H70" s="10">
        <v>-1.8</v>
      </c>
      <c r="I70" s="10">
        <v>-2.74</v>
      </c>
      <c r="J70" s="10">
        <v>-6.74</v>
      </c>
      <c r="K70" s="10">
        <v>-8.07</v>
      </c>
      <c r="L70" s="10">
        <v>-11.88</v>
      </c>
      <c r="M70" s="10">
        <v>-1.66</v>
      </c>
      <c r="N70" s="10">
        <v>2.11</v>
      </c>
      <c r="O70" s="12">
        <v>-8.8800000000000008</v>
      </c>
      <c r="P70" s="12">
        <v>-2.4900000000000002</v>
      </c>
      <c r="Q70" s="38">
        <f t="shared" si="34"/>
        <v>1.3953488372093024</v>
      </c>
      <c r="R70" s="97">
        <f t="shared" si="34"/>
        <v>-8.0275229357798175</v>
      </c>
      <c r="S70" s="100">
        <f t="shared" si="34"/>
        <v>13.216957605985039</v>
      </c>
      <c r="T70" s="38">
        <f t="shared" si="35"/>
        <v>-46.900584795321635</v>
      </c>
    </row>
    <row r="71" spans="1:20" ht="15" thickBot="1" x14ac:dyDescent="0.35">
      <c r="A71" s="152" t="s">
        <v>8</v>
      </c>
      <c r="B71" s="3" t="s">
        <v>3</v>
      </c>
      <c r="C71" s="10"/>
      <c r="D71" s="73">
        <v>1.77</v>
      </c>
      <c r="E71" s="10">
        <v>-7.1</v>
      </c>
      <c r="F71" s="10">
        <v>-1.1299999999999999</v>
      </c>
      <c r="G71" s="10">
        <v>-1.29</v>
      </c>
      <c r="H71" s="10">
        <v>-1.5</v>
      </c>
      <c r="I71" s="10">
        <v>-0.94</v>
      </c>
      <c r="J71" s="10">
        <v>-6.39</v>
      </c>
      <c r="K71" s="10">
        <v>-1.67</v>
      </c>
      <c r="L71" s="10">
        <v>1.45</v>
      </c>
      <c r="M71" s="10">
        <v>-5.0599999999999996</v>
      </c>
      <c r="N71" s="11">
        <v>-7.69</v>
      </c>
      <c r="O71" s="12">
        <v>-5.16</v>
      </c>
      <c r="P71" s="12">
        <v>-3.28</v>
      </c>
      <c r="Q71" s="38">
        <f t="shared" si="34"/>
        <v>-1.106576964082203</v>
      </c>
      <c r="R71" s="100">
        <f t="shared" si="34"/>
        <v>3.8550185873605947</v>
      </c>
      <c r="S71" s="97">
        <f t="shared" si="34"/>
        <v>-3.1499445180226937</v>
      </c>
      <c r="T71" s="38">
        <f t="shared" si="35"/>
        <v>-32.762605303049128</v>
      </c>
    </row>
    <row r="72" spans="1:20" ht="15" thickBot="1" x14ac:dyDescent="0.35">
      <c r="A72" s="153"/>
      <c r="B72" s="3" t="s">
        <v>4</v>
      </c>
      <c r="C72" s="10"/>
      <c r="D72" s="10">
        <v>-4.5999999999999996</v>
      </c>
      <c r="E72" s="10">
        <v>-7.97</v>
      </c>
      <c r="F72" s="10">
        <v>-5</v>
      </c>
      <c r="G72" s="10">
        <v>-5.26</v>
      </c>
      <c r="H72" s="10">
        <v>0.27</v>
      </c>
      <c r="I72" s="10">
        <v>-7.16</v>
      </c>
      <c r="J72" s="10">
        <v>-8.59</v>
      </c>
      <c r="K72" s="11">
        <v>-10.029999999999999</v>
      </c>
      <c r="L72" s="10">
        <v>1.77</v>
      </c>
      <c r="M72" s="10">
        <v>-12.35</v>
      </c>
      <c r="N72" s="73">
        <v>4.96</v>
      </c>
      <c r="O72" s="12">
        <v>-10.96</v>
      </c>
      <c r="P72" s="12">
        <v>-9.5500000000000007</v>
      </c>
      <c r="Q72" s="38">
        <f t="shared" si="34"/>
        <v>1.643192488262911</v>
      </c>
      <c r="R72" s="100">
        <f t="shared" si="34"/>
        <v>7.6212471131639719</v>
      </c>
      <c r="S72" s="97">
        <f t="shared" si="34"/>
        <v>-9.0128755364806867</v>
      </c>
      <c r="T72" s="38">
        <f t="shared" si="35"/>
        <v>-54.603854389721626</v>
      </c>
    </row>
    <row r="73" spans="1:20" ht="15" thickBot="1" x14ac:dyDescent="0.35">
      <c r="A73" s="152" t="s">
        <v>9</v>
      </c>
      <c r="B73" s="3" t="s">
        <v>3</v>
      </c>
      <c r="C73" s="10"/>
      <c r="D73" s="73">
        <v>1.68</v>
      </c>
      <c r="E73" s="10">
        <v>-7.35</v>
      </c>
      <c r="F73" s="10">
        <v>-2.7</v>
      </c>
      <c r="G73" s="10">
        <v>0.43</v>
      </c>
      <c r="H73" s="10">
        <v>-4.03</v>
      </c>
      <c r="I73" s="10">
        <v>-4.55</v>
      </c>
      <c r="J73" s="10">
        <v>-4.8899999999999997</v>
      </c>
      <c r="K73" s="10">
        <v>-4.8600000000000003</v>
      </c>
      <c r="L73" s="10">
        <v>7.0000000000000007E-2</v>
      </c>
      <c r="M73" s="10">
        <v>-2.77</v>
      </c>
      <c r="N73" s="11">
        <v>-9.16</v>
      </c>
      <c r="O73" s="12">
        <v>-5.17</v>
      </c>
      <c r="P73" s="12">
        <v>-2.44</v>
      </c>
      <c r="Q73" s="38">
        <f t="shared" si="34"/>
        <v>-1.7893385246241147</v>
      </c>
      <c r="R73" s="100">
        <f t="shared" si="34"/>
        <v>2.3659904685588966</v>
      </c>
      <c r="S73" s="97">
        <f t="shared" si="34"/>
        <v>-3.1064601186552405</v>
      </c>
      <c r="T73" s="38">
        <f t="shared" si="35"/>
        <v>-39.217409283572827</v>
      </c>
    </row>
    <row r="74" spans="1:20" ht="15" thickBot="1" x14ac:dyDescent="0.35">
      <c r="A74" s="153"/>
      <c r="B74" s="3" t="s">
        <v>4</v>
      </c>
      <c r="C74" s="10"/>
      <c r="D74" s="10">
        <v>-4.72</v>
      </c>
      <c r="E74" s="10">
        <v>-4.7699999999999996</v>
      </c>
      <c r="F74" s="10">
        <v>-3.63</v>
      </c>
      <c r="G74" s="10">
        <v>-7.24</v>
      </c>
      <c r="H74" s="10">
        <v>-1.32</v>
      </c>
      <c r="I74" s="10">
        <v>-7.57</v>
      </c>
      <c r="J74" s="10">
        <v>-9.8800000000000008</v>
      </c>
      <c r="K74" s="11">
        <v>-14.17</v>
      </c>
      <c r="L74" s="73">
        <v>2.96</v>
      </c>
      <c r="M74" s="10">
        <v>-9.5299999999999994</v>
      </c>
      <c r="N74" s="10">
        <v>-3.01</v>
      </c>
      <c r="O74" s="12">
        <v>-14.31</v>
      </c>
      <c r="P74" s="12">
        <v>2.41</v>
      </c>
      <c r="Q74" s="100">
        <f t="shared" ref="Q74:S78" si="36">(Q16-P16)/P16*100</f>
        <v>10.412573673870334</v>
      </c>
      <c r="R74" s="97">
        <f t="shared" si="36"/>
        <v>-8.007117437722421</v>
      </c>
      <c r="S74" s="97">
        <f t="shared" si="36"/>
        <v>-1.7408123791102514</v>
      </c>
      <c r="T74" s="38">
        <f t="shared" si="35"/>
        <v>-54.723707664884138</v>
      </c>
    </row>
    <row r="75" spans="1:20" ht="15" thickBot="1" x14ac:dyDescent="0.35">
      <c r="A75" s="152" t="s">
        <v>10</v>
      </c>
      <c r="B75" s="3" t="s">
        <v>3</v>
      </c>
      <c r="C75" s="10"/>
      <c r="D75" s="10">
        <v>-2.25</v>
      </c>
      <c r="E75" s="10">
        <v>-5.48</v>
      </c>
      <c r="F75" s="10">
        <v>-3.9</v>
      </c>
      <c r="G75" s="10">
        <v>-2.15</v>
      </c>
      <c r="H75" s="10">
        <v>-2.39</v>
      </c>
      <c r="I75" s="10">
        <v>-6.59</v>
      </c>
      <c r="J75" s="11">
        <v>-8.4600000000000009</v>
      </c>
      <c r="K75" s="73">
        <v>-1.43</v>
      </c>
      <c r="L75" s="10">
        <v>-2.52</v>
      </c>
      <c r="M75" s="10">
        <v>-4.0199999999999996</v>
      </c>
      <c r="N75" s="10">
        <v>-8.41</v>
      </c>
      <c r="O75" s="12">
        <v>-3.22</v>
      </c>
      <c r="P75" s="12">
        <v>-2.57</v>
      </c>
      <c r="Q75" s="97">
        <f t="shared" ref="Q75:S76" si="37">(Q17-P17)/P17*100</f>
        <v>-0.30576118442227229</v>
      </c>
      <c r="R75" s="97">
        <f t="shared" si="37"/>
        <v>-1.6249663707290827</v>
      </c>
      <c r="S75" s="100">
        <f t="shared" si="37"/>
        <v>5.3054750314499808</v>
      </c>
      <c r="T75" s="38">
        <f t="shared" si="35"/>
        <v>-40.352562116611935</v>
      </c>
    </row>
    <row r="76" spans="1:20" ht="15" thickBot="1" x14ac:dyDescent="0.35">
      <c r="A76" s="153"/>
      <c r="B76" s="3" t="s">
        <v>4</v>
      </c>
      <c r="C76" s="10"/>
      <c r="D76" s="73">
        <v>2.27</v>
      </c>
      <c r="E76" s="10">
        <v>-5.91</v>
      </c>
      <c r="F76" s="10">
        <v>-0.39</v>
      </c>
      <c r="G76" s="10">
        <v>-9.27</v>
      </c>
      <c r="H76" s="10">
        <v>-4.3499999999999996</v>
      </c>
      <c r="I76" s="73">
        <v>-13.18</v>
      </c>
      <c r="J76" s="10">
        <v>-6.28</v>
      </c>
      <c r="K76" s="10">
        <v>-10.75</v>
      </c>
      <c r="L76" s="10">
        <v>-1.1000000000000001</v>
      </c>
      <c r="M76" s="10">
        <v>-12.97</v>
      </c>
      <c r="N76" s="10">
        <v>1.82</v>
      </c>
      <c r="O76" s="12">
        <v>-10.54</v>
      </c>
      <c r="P76" s="12">
        <v>2</v>
      </c>
      <c r="Q76" s="38">
        <f t="shared" si="37"/>
        <v>1.9569471624266144</v>
      </c>
      <c r="R76" s="119">
        <f t="shared" si="37"/>
        <v>-13.243761996161229</v>
      </c>
      <c r="S76" s="100">
        <f t="shared" si="37"/>
        <v>9.7345132743362832</v>
      </c>
      <c r="T76" s="38">
        <f t="shared" si="35"/>
        <v>-53.119092627599244</v>
      </c>
    </row>
    <row r="77" spans="1:20" ht="15" thickBot="1" x14ac:dyDescent="0.35">
      <c r="A77" s="158" t="s">
        <v>11</v>
      </c>
      <c r="B77" s="102" t="s">
        <v>3</v>
      </c>
      <c r="C77" s="24"/>
      <c r="D77" s="26">
        <v>0.87</v>
      </c>
      <c r="E77" s="20">
        <v>-4.95</v>
      </c>
      <c r="F77" s="20">
        <v>-3.48</v>
      </c>
      <c r="G77" s="20">
        <v>-1.43</v>
      </c>
      <c r="H77" s="20">
        <v>-0.79</v>
      </c>
      <c r="I77" s="20">
        <v>-3.05</v>
      </c>
      <c r="J77" s="20">
        <v>-5.16</v>
      </c>
      <c r="K77" s="20">
        <v>-1.62</v>
      </c>
      <c r="L77" s="20">
        <v>-1.1200000000000001</v>
      </c>
      <c r="M77" s="20">
        <v>-3.45</v>
      </c>
      <c r="N77" s="25">
        <v>-8.4700000000000006</v>
      </c>
      <c r="O77" s="19">
        <v>-3.49</v>
      </c>
      <c r="P77" s="19">
        <v>-2.5499999999999998</v>
      </c>
      <c r="Q77" s="39">
        <f t="shared" si="36"/>
        <v>-1.4076630646609916</v>
      </c>
      <c r="R77" s="98">
        <f t="shared" si="36"/>
        <v>0.71731819249565998</v>
      </c>
      <c r="S77" s="98">
        <f t="shared" si="36"/>
        <v>-0.4880795945184907</v>
      </c>
      <c r="T77" s="37">
        <f t="shared" si="35"/>
        <v>-33.510832383124288</v>
      </c>
    </row>
    <row r="78" spans="1:20" ht="15" thickBot="1" x14ac:dyDescent="0.35">
      <c r="A78" s="159"/>
      <c r="B78" s="102" t="s">
        <v>4</v>
      </c>
      <c r="C78" s="20"/>
      <c r="D78" s="20">
        <v>-1.91</v>
      </c>
      <c r="E78" s="20">
        <v>-6.36</v>
      </c>
      <c r="F78" s="20">
        <v>-6.43</v>
      </c>
      <c r="G78" s="20">
        <v>-4.99</v>
      </c>
      <c r="H78" s="20">
        <v>-1.76</v>
      </c>
      <c r="I78" s="20">
        <v>-8.8800000000000008</v>
      </c>
      <c r="J78" s="20">
        <v>-7.5</v>
      </c>
      <c r="K78" s="20">
        <v>-8.9600000000000009</v>
      </c>
      <c r="L78" s="20">
        <v>-2.57</v>
      </c>
      <c r="M78" s="20">
        <v>-6.59</v>
      </c>
      <c r="N78" s="20">
        <v>-2.79</v>
      </c>
      <c r="O78" s="25">
        <v>-10.07</v>
      </c>
      <c r="P78" s="76">
        <v>0.44</v>
      </c>
      <c r="Q78" s="98">
        <f t="shared" si="36"/>
        <v>1.9212598425196852</v>
      </c>
      <c r="R78" s="98">
        <f t="shared" si="36"/>
        <v>-4.0482076637824473</v>
      </c>
      <c r="S78" s="101">
        <f t="shared" si="36"/>
        <v>2.3510466988727856</v>
      </c>
      <c r="T78" s="37">
        <f t="shared" si="35"/>
        <v>-50.766847405112316</v>
      </c>
    </row>
    <row r="79" spans="1:20" x14ac:dyDescent="0.3">
      <c r="A79" s="161" t="s">
        <v>101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</row>
    <row r="80" spans="1:20" x14ac:dyDescent="0.3">
      <c r="A80" s="160" t="s">
        <v>28</v>
      </c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</row>
    <row r="81" spans="1:1" x14ac:dyDescent="0.3">
      <c r="A81" s="27"/>
    </row>
  </sheetData>
  <mergeCells count="48">
    <mergeCell ref="A80:T80"/>
    <mergeCell ref="A21:T21"/>
    <mergeCell ref="A1:P1"/>
    <mergeCell ref="A42:T42"/>
    <mergeCell ref="A61:P61"/>
    <mergeCell ref="A79:T79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43:B43"/>
    <mergeCell ref="A44:A45"/>
    <mergeCell ref="A46:A47"/>
    <mergeCell ref="A48:A49"/>
    <mergeCell ref="A50:A51"/>
    <mergeCell ref="A52:A53"/>
    <mergeCell ref="A39:A40"/>
    <mergeCell ref="A15:A16"/>
    <mergeCell ref="A17:A18"/>
    <mergeCell ref="A19:A20"/>
    <mergeCell ref="A24:B24"/>
    <mergeCell ref="A25:A26"/>
    <mergeCell ref="A27:A28"/>
    <mergeCell ref="A29:A30"/>
    <mergeCell ref="A31:A32"/>
    <mergeCell ref="A33:A34"/>
    <mergeCell ref="A35:A36"/>
    <mergeCell ref="A37:A38"/>
    <mergeCell ref="W16:X16"/>
    <mergeCell ref="W17:W24"/>
    <mergeCell ref="A13:A14"/>
    <mergeCell ref="W3:AB3"/>
    <mergeCell ref="W4:X4"/>
    <mergeCell ref="W5:W12"/>
    <mergeCell ref="W15:AB15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0"/>
  <sheetViews>
    <sheetView workbookViewId="0">
      <selection sqref="A1:T1"/>
    </sheetView>
  </sheetViews>
  <sheetFormatPr defaultRowHeight="14.4" x14ac:dyDescent="0.3"/>
  <cols>
    <col min="18" max="18" width="8.77734375" customWidth="1"/>
    <col min="19" max="19" width="8.77734375" style="121" customWidth="1"/>
    <col min="20" max="20" width="10" bestFit="1" customWidth="1"/>
    <col min="22" max="31" width="0" hidden="1" customWidth="1"/>
  </cols>
  <sheetData>
    <row r="1" spans="1:29" ht="15.6" x14ac:dyDescent="0.3">
      <c r="A1" s="193" t="s">
        <v>105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</row>
    <row r="2" spans="1:29" x14ac:dyDescent="0.3">
      <c r="A2" s="34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AC2">
        <v>2015</v>
      </c>
    </row>
    <row r="3" spans="1:29" ht="16.2" thickBot="1" x14ac:dyDescent="0.35">
      <c r="A3" s="33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W3" s="165" t="s">
        <v>45</v>
      </c>
      <c r="X3" s="166"/>
      <c r="Y3" s="166"/>
      <c r="Z3" s="166"/>
      <c r="AA3" s="166"/>
      <c r="AB3" s="166"/>
      <c r="AC3" s="58"/>
    </row>
    <row r="4" spans="1:29" ht="23.4" thickBot="1" x14ac:dyDescent="0.35">
      <c r="A4" s="156" t="s">
        <v>1</v>
      </c>
      <c r="B4" s="157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 t="s">
        <v>104</v>
      </c>
      <c r="W4" s="167" t="s">
        <v>37</v>
      </c>
      <c r="X4" s="168"/>
      <c r="Y4" s="59" t="s">
        <v>38</v>
      </c>
      <c r="Z4" s="60" t="s">
        <v>39</v>
      </c>
      <c r="AA4" s="60" t="s">
        <v>40</v>
      </c>
      <c r="AB4" s="61" t="s">
        <v>41</v>
      </c>
      <c r="AC4" s="58"/>
    </row>
    <row r="5" spans="1:29" ht="15" thickBot="1" x14ac:dyDescent="0.35">
      <c r="A5" s="152" t="s">
        <v>2</v>
      </c>
      <c r="B5" s="3" t="s">
        <v>30</v>
      </c>
      <c r="C5" s="9">
        <v>949</v>
      </c>
      <c r="D5" s="10">
        <v>907</v>
      </c>
      <c r="E5" s="10">
        <v>789</v>
      </c>
      <c r="F5" s="10">
        <v>756</v>
      </c>
      <c r="G5" s="10">
        <v>790</v>
      </c>
      <c r="H5" s="10">
        <v>784</v>
      </c>
      <c r="I5" s="10">
        <v>708</v>
      </c>
      <c r="J5" s="10">
        <v>569</v>
      </c>
      <c r="K5" s="10">
        <v>568</v>
      </c>
      <c r="L5" s="10">
        <v>555</v>
      </c>
      <c r="M5" s="10">
        <v>520</v>
      </c>
      <c r="N5" s="10">
        <v>517</v>
      </c>
      <c r="O5" s="11">
        <v>439</v>
      </c>
      <c r="P5" s="12">
        <v>444</v>
      </c>
      <c r="Q5" s="12">
        <v>494</v>
      </c>
      <c r="R5" s="99">
        <f>'Dati ISTAT 16 senza IncMort'!C24</f>
        <v>456</v>
      </c>
      <c r="S5" s="123">
        <v>494</v>
      </c>
      <c r="T5" s="6">
        <f>SUM(C5:R5)</f>
        <v>10245</v>
      </c>
      <c r="W5" s="169" t="s">
        <v>42</v>
      </c>
      <c r="Z5" s="65">
        <v>16.831971995332555</v>
      </c>
      <c r="AA5" s="65">
        <v>16.831971995332555</v>
      </c>
      <c r="AB5" s="66">
        <v>16.831971995332555</v>
      </c>
      <c r="AC5" s="58"/>
    </row>
    <row r="6" spans="1:29" ht="15" thickBot="1" x14ac:dyDescent="0.35">
      <c r="A6" s="153"/>
      <c r="B6" s="3" t="s">
        <v>31</v>
      </c>
      <c r="C6" s="4">
        <v>52931</v>
      </c>
      <c r="D6" s="5">
        <v>53141</v>
      </c>
      <c r="E6" s="4">
        <v>50324</v>
      </c>
      <c r="F6" s="4">
        <v>48661</v>
      </c>
      <c r="G6" s="4">
        <v>47689</v>
      </c>
      <c r="H6" s="4">
        <v>46911</v>
      </c>
      <c r="I6" s="4">
        <v>47570</v>
      </c>
      <c r="J6" s="4">
        <v>43867</v>
      </c>
      <c r="K6" s="4">
        <v>44828</v>
      </c>
      <c r="L6" s="4">
        <v>44471</v>
      </c>
      <c r="M6" s="4">
        <v>42109</v>
      </c>
      <c r="N6" s="4">
        <v>39293</v>
      </c>
      <c r="O6" s="6">
        <v>37702</v>
      </c>
      <c r="P6" s="74">
        <v>36594</v>
      </c>
      <c r="Q6" s="74">
        <v>35909</v>
      </c>
      <c r="R6" s="74">
        <f>'Dati ISTAT 16 senza IncMort'!D24</f>
        <v>36179</v>
      </c>
      <c r="S6" s="126">
        <v>35817</v>
      </c>
      <c r="T6" s="6">
        <f t="shared" ref="T6:T18" si="0">SUM(C6:R6)</f>
        <v>708179</v>
      </c>
      <c r="W6" s="170"/>
      <c r="X6" s="63" t="s">
        <v>2</v>
      </c>
      <c r="Y6" s="48">
        <v>494</v>
      </c>
      <c r="Z6" s="67">
        <v>14.410735122520419</v>
      </c>
      <c r="AA6" s="67">
        <v>14.410735122520419</v>
      </c>
      <c r="AB6" s="68">
        <v>31.242707117852976</v>
      </c>
      <c r="AC6" s="58"/>
    </row>
    <row r="7" spans="1:29" ht="15" thickBot="1" x14ac:dyDescent="0.35">
      <c r="A7" s="152" t="s">
        <v>5</v>
      </c>
      <c r="B7" s="3" t="s">
        <v>30</v>
      </c>
      <c r="C7" s="9">
        <v>874</v>
      </c>
      <c r="D7" s="10">
        <v>870</v>
      </c>
      <c r="E7" s="10">
        <v>829</v>
      </c>
      <c r="F7" s="10">
        <v>728</v>
      </c>
      <c r="G7" s="10">
        <v>703</v>
      </c>
      <c r="H7" s="10">
        <v>707</v>
      </c>
      <c r="I7" s="10">
        <v>585</v>
      </c>
      <c r="J7" s="10">
        <v>625</v>
      </c>
      <c r="K7" s="10">
        <v>507</v>
      </c>
      <c r="L7" s="10">
        <v>505</v>
      </c>
      <c r="M7" s="10">
        <v>538</v>
      </c>
      <c r="N7" s="10">
        <v>460</v>
      </c>
      <c r="O7" s="73">
        <v>447</v>
      </c>
      <c r="P7" s="12">
        <v>450</v>
      </c>
      <c r="Q7" s="11">
        <v>420</v>
      </c>
      <c r="R7" s="99">
        <f>'Dati ISTAT 16 senza IncMort'!C25</f>
        <v>422</v>
      </c>
      <c r="S7" s="123">
        <v>425</v>
      </c>
      <c r="T7" s="6">
        <f t="shared" si="0"/>
        <v>9670</v>
      </c>
      <c r="W7" s="170"/>
      <c r="X7" s="63" t="s">
        <v>5</v>
      </c>
      <c r="Y7" s="48">
        <v>420</v>
      </c>
      <c r="Z7" s="67">
        <v>12.252042007001167</v>
      </c>
      <c r="AA7" s="67">
        <v>12.252042007001167</v>
      </c>
      <c r="AB7" s="68">
        <v>43.494749124854145</v>
      </c>
      <c r="AC7" s="58"/>
    </row>
    <row r="8" spans="1:29" ht="15" thickBot="1" x14ac:dyDescent="0.35">
      <c r="A8" s="153"/>
      <c r="B8" s="3" t="s">
        <v>31</v>
      </c>
      <c r="C8" s="4">
        <v>50954</v>
      </c>
      <c r="D8" s="5">
        <v>51778</v>
      </c>
      <c r="E8" s="4">
        <v>49851</v>
      </c>
      <c r="F8" s="4">
        <v>46867</v>
      </c>
      <c r="G8" s="4">
        <v>45995</v>
      </c>
      <c r="H8" s="4">
        <v>46605</v>
      </c>
      <c r="I8" s="4">
        <v>45607</v>
      </c>
      <c r="J8" s="4">
        <v>45241</v>
      </c>
      <c r="K8" s="4">
        <v>42905</v>
      </c>
      <c r="L8" s="4">
        <v>43387</v>
      </c>
      <c r="M8" s="4">
        <v>42532</v>
      </c>
      <c r="N8" s="4">
        <v>37842</v>
      </c>
      <c r="O8" s="6">
        <v>38167</v>
      </c>
      <c r="P8" s="74">
        <v>36526</v>
      </c>
      <c r="Q8" s="74">
        <v>35527</v>
      </c>
      <c r="R8" s="74">
        <f>'Dati ISTAT 16 senza IncMort'!D25</f>
        <v>36033</v>
      </c>
      <c r="S8" s="126">
        <v>35133</v>
      </c>
      <c r="T8" s="6">
        <f t="shared" si="0"/>
        <v>695817</v>
      </c>
      <c r="W8" s="170"/>
      <c r="X8" s="63" t="s">
        <v>6</v>
      </c>
      <c r="Y8" s="48">
        <v>435</v>
      </c>
      <c r="Z8" s="67">
        <v>12.689614935822638</v>
      </c>
      <c r="AA8" s="67">
        <v>12.689614935822638</v>
      </c>
      <c r="AB8" s="68">
        <v>56.184364060676778</v>
      </c>
      <c r="AC8" s="58"/>
    </row>
    <row r="9" spans="1:29" ht="15" thickBot="1" x14ac:dyDescent="0.35">
      <c r="A9" s="152" t="s">
        <v>6</v>
      </c>
      <c r="B9" s="3" t="s">
        <v>30</v>
      </c>
      <c r="C9" s="9">
        <v>862</v>
      </c>
      <c r="D9" s="10">
        <v>854</v>
      </c>
      <c r="E9" s="10">
        <v>810</v>
      </c>
      <c r="F9" s="10">
        <v>708</v>
      </c>
      <c r="G9" s="10">
        <v>712</v>
      </c>
      <c r="H9" s="10">
        <v>666</v>
      </c>
      <c r="I9" s="10">
        <v>638</v>
      </c>
      <c r="J9" s="10">
        <v>586</v>
      </c>
      <c r="K9" s="10">
        <v>568</v>
      </c>
      <c r="L9" s="10">
        <v>536</v>
      </c>
      <c r="M9" s="10">
        <v>525</v>
      </c>
      <c r="N9" s="10">
        <v>474</v>
      </c>
      <c r="O9" s="11">
        <v>427</v>
      </c>
      <c r="P9" s="12">
        <v>469</v>
      </c>
      <c r="Q9" s="12">
        <v>435</v>
      </c>
      <c r="R9" s="99">
        <f>'Dati ISTAT 16 senza IncMort'!C26</f>
        <v>440</v>
      </c>
      <c r="S9" s="123">
        <v>449</v>
      </c>
      <c r="T9" s="6">
        <f t="shared" si="0"/>
        <v>9710</v>
      </c>
      <c r="W9" s="170"/>
      <c r="X9" s="63" t="s">
        <v>7</v>
      </c>
      <c r="Y9" s="48">
        <v>456</v>
      </c>
      <c r="Z9" s="67">
        <v>13.302217036172696</v>
      </c>
      <c r="AA9" s="67">
        <v>13.302217036172696</v>
      </c>
      <c r="AB9" s="68">
        <v>69.486581096849477</v>
      </c>
      <c r="AC9" s="58"/>
    </row>
    <row r="10" spans="1:29" ht="15" thickBot="1" x14ac:dyDescent="0.35">
      <c r="A10" s="153"/>
      <c r="B10" s="3" t="s">
        <v>31</v>
      </c>
      <c r="C10" s="4">
        <v>50594</v>
      </c>
      <c r="D10" s="5">
        <v>51929</v>
      </c>
      <c r="E10" s="4">
        <v>50192</v>
      </c>
      <c r="F10" s="4">
        <v>47233</v>
      </c>
      <c r="G10" s="4">
        <v>46507</v>
      </c>
      <c r="H10" s="4">
        <v>46330</v>
      </c>
      <c r="I10" s="4">
        <v>46464</v>
      </c>
      <c r="J10" s="4">
        <v>44758</v>
      </c>
      <c r="K10" s="4">
        <v>44309</v>
      </c>
      <c r="L10" s="4">
        <v>43443</v>
      </c>
      <c r="M10" s="4">
        <v>42534</v>
      </c>
      <c r="N10" s="4">
        <v>38152</v>
      </c>
      <c r="O10" s="74">
        <v>36868</v>
      </c>
      <c r="P10" s="6">
        <v>37055</v>
      </c>
      <c r="Q10" s="74">
        <v>36192</v>
      </c>
      <c r="R10" s="74">
        <f>'Dati ISTAT 16 senza IncMort'!D26</f>
        <v>35929</v>
      </c>
      <c r="S10" s="126">
        <v>35934</v>
      </c>
      <c r="T10" s="6">
        <f t="shared" si="0"/>
        <v>698489</v>
      </c>
      <c r="W10" s="170"/>
      <c r="X10" s="63" t="s">
        <v>8</v>
      </c>
      <c r="Y10" s="48">
        <v>449</v>
      </c>
      <c r="Z10" s="67">
        <v>13.098016336056009</v>
      </c>
      <c r="AA10" s="67">
        <v>13.098016336056009</v>
      </c>
      <c r="AB10" s="68">
        <v>82.584597432905483</v>
      </c>
      <c r="AC10" s="58"/>
    </row>
    <row r="11" spans="1:29" ht="15" thickBot="1" x14ac:dyDescent="0.35">
      <c r="A11" s="152" t="s">
        <v>7</v>
      </c>
      <c r="B11" s="3" t="s">
        <v>30</v>
      </c>
      <c r="C11" s="9">
        <v>939</v>
      </c>
      <c r="D11" s="9">
        <v>939</v>
      </c>
      <c r="E11" s="10">
        <v>930</v>
      </c>
      <c r="F11" s="10">
        <v>794</v>
      </c>
      <c r="G11" s="10">
        <v>732</v>
      </c>
      <c r="H11" s="10">
        <v>714</v>
      </c>
      <c r="I11" s="10">
        <v>689</v>
      </c>
      <c r="J11" s="10">
        <v>651</v>
      </c>
      <c r="K11" s="10">
        <v>582</v>
      </c>
      <c r="L11" s="10">
        <v>509</v>
      </c>
      <c r="M11" s="10">
        <v>495</v>
      </c>
      <c r="N11" s="10">
        <v>508</v>
      </c>
      <c r="O11" s="12">
        <v>462</v>
      </c>
      <c r="P11" s="73">
        <v>448</v>
      </c>
      <c r="Q11" s="6">
        <v>456</v>
      </c>
      <c r="R11" s="7">
        <f>'Dati ISTAT 16 senza IncMort'!C27</f>
        <v>413</v>
      </c>
      <c r="S11" s="123">
        <v>470</v>
      </c>
      <c r="T11" s="6">
        <f t="shared" si="0"/>
        <v>10261</v>
      </c>
      <c r="W11" s="170"/>
      <c r="X11" s="63" t="s">
        <v>9</v>
      </c>
      <c r="Y11" s="48">
        <v>597</v>
      </c>
      <c r="Z11" s="67">
        <v>17.415402567094517</v>
      </c>
      <c r="AA11" s="67">
        <v>17.415402567094517</v>
      </c>
      <c r="AB11" s="68">
        <v>100</v>
      </c>
      <c r="AC11" s="58"/>
    </row>
    <row r="12" spans="1:29" ht="15" thickBot="1" x14ac:dyDescent="0.35">
      <c r="A12" s="153"/>
      <c r="B12" s="3" t="s">
        <v>31</v>
      </c>
      <c r="C12" s="4">
        <v>51662</v>
      </c>
      <c r="D12" s="5">
        <v>52740</v>
      </c>
      <c r="E12" s="4">
        <v>50161</v>
      </c>
      <c r="F12" s="4">
        <v>49320</v>
      </c>
      <c r="G12" s="4">
        <v>46744</v>
      </c>
      <c r="H12" s="4">
        <v>48337</v>
      </c>
      <c r="I12" s="4">
        <v>46042</v>
      </c>
      <c r="J12" s="4">
        <v>44169</v>
      </c>
      <c r="K12" s="4">
        <v>46120</v>
      </c>
      <c r="L12" s="4">
        <v>44077</v>
      </c>
      <c r="M12" s="4">
        <v>41942</v>
      </c>
      <c r="N12" s="4">
        <v>38778</v>
      </c>
      <c r="O12" s="6">
        <v>37778</v>
      </c>
      <c r="P12" s="74">
        <v>36550</v>
      </c>
      <c r="Q12" s="6">
        <v>36641</v>
      </c>
      <c r="R12" s="74">
        <f>'Dati ISTAT 16 senza IncMort'!D27</f>
        <v>36282</v>
      </c>
      <c r="S12" s="126">
        <v>36022</v>
      </c>
      <c r="T12" s="6">
        <f t="shared" si="0"/>
        <v>707343</v>
      </c>
      <c r="W12" s="171"/>
      <c r="X12" s="62" t="s">
        <v>10</v>
      </c>
      <c r="Y12" s="47">
        <v>577</v>
      </c>
      <c r="Z12" s="69">
        <v>100</v>
      </c>
      <c r="AA12" s="69">
        <v>100</v>
      </c>
      <c r="AB12" s="70"/>
      <c r="AC12" s="58"/>
    </row>
    <row r="13" spans="1:29" ht="15" thickBot="1" x14ac:dyDescent="0.35">
      <c r="A13" s="152" t="s">
        <v>8</v>
      </c>
      <c r="B13" s="3" t="s">
        <v>30</v>
      </c>
      <c r="C13" s="5">
        <v>1040</v>
      </c>
      <c r="D13" s="10">
        <v>972</v>
      </c>
      <c r="E13" s="10">
        <v>892</v>
      </c>
      <c r="F13" s="10">
        <v>847</v>
      </c>
      <c r="G13" s="10">
        <v>810</v>
      </c>
      <c r="H13" s="10">
        <v>803</v>
      </c>
      <c r="I13" s="10">
        <v>744</v>
      </c>
      <c r="J13" s="10">
        <v>683</v>
      </c>
      <c r="K13" s="10">
        <v>608</v>
      </c>
      <c r="L13" s="10">
        <v>608</v>
      </c>
      <c r="M13" s="10">
        <v>535</v>
      </c>
      <c r="N13" s="10">
        <v>555</v>
      </c>
      <c r="O13" s="12">
        <v>497</v>
      </c>
      <c r="P13" s="6">
        <v>453</v>
      </c>
      <c r="Q13" s="11">
        <v>449</v>
      </c>
      <c r="R13" s="99">
        <f>'Dati ISTAT 16 senza IncMort'!C28</f>
        <v>502</v>
      </c>
      <c r="S13" s="123">
        <v>453</v>
      </c>
      <c r="T13" s="6">
        <f t="shared" si="0"/>
        <v>10998</v>
      </c>
      <c r="X13" s="64" t="s">
        <v>11</v>
      </c>
      <c r="Y13" s="49">
        <v>3428</v>
      </c>
    </row>
    <row r="14" spans="1:29" ht="15" thickBot="1" x14ac:dyDescent="0.35">
      <c r="A14" s="153"/>
      <c r="B14" s="3" t="s">
        <v>31</v>
      </c>
      <c r="C14" s="4">
        <v>55191</v>
      </c>
      <c r="D14" s="5">
        <v>56453</v>
      </c>
      <c r="E14" s="4">
        <v>51808</v>
      </c>
      <c r="F14" s="4">
        <v>51061</v>
      </c>
      <c r="G14" s="4">
        <v>50012</v>
      </c>
      <c r="H14" s="4">
        <v>49796</v>
      </c>
      <c r="I14" s="4">
        <v>49422</v>
      </c>
      <c r="J14" s="4">
        <v>47037</v>
      </c>
      <c r="K14" s="4">
        <v>46038</v>
      </c>
      <c r="L14" s="4">
        <v>46985</v>
      </c>
      <c r="M14" s="4">
        <v>44229</v>
      </c>
      <c r="N14" s="4">
        <v>40904</v>
      </c>
      <c r="O14" s="6">
        <v>38894</v>
      </c>
      <c r="P14" s="6">
        <v>37904</v>
      </c>
      <c r="Q14" s="7">
        <v>37110</v>
      </c>
      <c r="R14" s="74">
        <f>'Dati ISTAT 16 senza IncMort'!D28</f>
        <v>38603</v>
      </c>
      <c r="S14" s="123">
        <v>37551</v>
      </c>
      <c r="T14" s="6">
        <f t="shared" si="0"/>
        <v>741447</v>
      </c>
    </row>
    <row r="15" spans="1:29" ht="15" thickBot="1" x14ac:dyDescent="0.35">
      <c r="A15" s="152" t="s">
        <v>9</v>
      </c>
      <c r="B15" s="3" t="s">
        <v>30</v>
      </c>
      <c r="C15" s="5">
        <v>1240</v>
      </c>
      <c r="D15" s="4">
        <v>1196</v>
      </c>
      <c r="E15" s="4">
        <v>1143</v>
      </c>
      <c r="F15" s="4">
        <v>1110</v>
      </c>
      <c r="G15" s="4">
        <v>1018</v>
      </c>
      <c r="H15" s="10">
        <v>991</v>
      </c>
      <c r="I15" s="10">
        <v>904</v>
      </c>
      <c r="J15" s="10">
        <v>814</v>
      </c>
      <c r="K15" s="10">
        <v>708</v>
      </c>
      <c r="L15" s="10">
        <v>705</v>
      </c>
      <c r="M15" s="10">
        <v>641</v>
      </c>
      <c r="N15" s="10">
        <v>640</v>
      </c>
      <c r="O15" s="11">
        <v>535</v>
      </c>
      <c r="P15" s="12">
        <v>544</v>
      </c>
      <c r="Q15" s="12">
        <v>597</v>
      </c>
      <c r="R15" s="99">
        <f>'Dati ISTAT 16 senza IncMort'!C29</f>
        <v>553</v>
      </c>
      <c r="S15" s="123">
        <v>533</v>
      </c>
      <c r="T15" s="6">
        <f t="shared" si="0"/>
        <v>13339</v>
      </c>
      <c r="W15" s="165" t="s">
        <v>46</v>
      </c>
      <c r="X15" s="166"/>
      <c r="Y15" s="166"/>
      <c r="Z15" s="166"/>
      <c r="AA15" s="166"/>
      <c r="AB15" s="166"/>
      <c r="AC15" s="58"/>
    </row>
    <row r="16" spans="1:29" ht="19.2" thickBot="1" x14ac:dyDescent="0.35">
      <c r="A16" s="153"/>
      <c r="B16" s="3" t="s">
        <v>31</v>
      </c>
      <c r="C16" s="4">
        <v>57988</v>
      </c>
      <c r="D16" s="5">
        <v>59349</v>
      </c>
      <c r="E16" s="4">
        <v>54582</v>
      </c>
      <c r="F16" s="4">
        <v>52819</v>
      </c>
      <c r="G16" s="4">
        <v>52200</v>
      </c>
      <c r="H16" s="4">
        <v>50230</v>
      </c>
      <c r="I16" s="4">
        <v>48546</v>
      </c>
      <c r="J16" s="4">
        <v>46377</v>
      </c>
      <c r="K16" s="4">
        <v>44695</v>
      </c>
      <c r="L16" s="4">
        <v>44735</v>
      </c>
      <c r="M16" s="4">
        <v>42678</v>
      </c>
      <c r="N16" s="4">
        <v>39429</v>
      </c>
      <c r="O16" s="6">
        <v>37252</v>
      </c>
      <c r="P16" s="6">
        <v>35996</v>
      </c>
      <c r="Q16" s="74">
        <v>35222</v>
      </c>
      <c r="R16" s="74">
        <f>'Dati ISTAT 16 senza IncMort'!D29</f>
        <v>36096</v>
      </c>
      <c r="S16" s="126">
        <v>34895</v>
      </c>
      <c r="T16" s="6">
        <f t="shared" si="0"/>
        <v>738194</v>
      </c>
      <c r="W16" s="167" t="s">
        <v>37</v>
      </c>
      <c r="X16" s="168"/>
      <c r="Y16" s="59" t="s">
        <v>38</v>
      </c>
      <c r="Z16" s="71" t="s">
        <v>39</v>
      </c>
      <c r="AA16" s="71" t="s">
        <v>40</v>
      </c>
      <c r="AB16" s="72" t="s">
        <v>41</v>
      </c>
      <c r="AC16" s="58"/>
    </row>
    <row r="17" spans="1:29" ht="15" thickBot="1" x14ac:dyDescent="0.35">
      <c r="A17" s="152" t="s">
        <v>10</v>
      </c>
      <c r="B17" s="3" t="s">
        <v>30</v>
      </c>
      <c r="C17" s="4">
        <v>1192</v>
      </c>
      <c r="D17" s="5">
        <v>1242</v>
      </c>
      <c r="E17" s="4">
        <v>1170</v>
      </c>
      <c r="F17" s="4">
        <v>1179</v>
      </c>
      <c r="G17" s="4">
        <v>1053</v>
      </c>
      <c r="H17" s="4">
        <v>1004</v>
      </c>
      <c r="I17" s="10">
        <v>863</v>
      </c>
      <c r="J17" s="10">
        <v>803</v>
      </c>
      <c r="K17" s="10">
        <v>696</v>
      </c>
      <c r="L17" s="10">
        <v>696</v>
      </c>
      <c r="M17" s="10">
        <v>606</v>
      </c>
      <c r="N17" s="10">
        <v>599</v>
      </c>
      <c r="O17" s="12">
        <v>594</v>
      </c>
      <c r="P17" s="73">
        <v>573</v>
      </c>
      <c r="Q17" s="6">
        <v>577</v>
      </c>
      <c r="R17" s="7">
        <f>'Dati ISTAT 16 senza IncMort'!C30</f>
        <v>497</v>
      </c>
      <c r="S17" s="123">
        <v>554</v>
      </c>
      <c r="T17" s="6">
        <f t="shared" si="0"/>
        <v>13344</v>
      </c>
      <c r="W17" s="169" t="s">
        <v>42</v>
      </c>
      <c r="Z17" s="65">
        <v>12.27887574923052</v>
      </c>
      <c r="AA17" s="65">
        <v>12.27887574923052</v>
      </c>
      <c r="AB17" s="66">
        <v>12.27887574923052</v>
      </c>
      <c r="AC17" s="58"/>
    </row>
    <row r="18" spans="1:29" ht="15" thickBot="1" x14ac:dyDescent="0.35">
      <c r="A18" s="153"/>
      <c r="B18" s="3" t="s">
        <v>31</v>
      </c>
      <c r="C18" s="5">
        <v>53966</v>
      </c>
      <c r="D18" s="4">
        <v>53102</v>
      </c>
      <c r="E18" s="4">
        <v>49557</v>
      </c>
      <c r="F18" s="4">
        <v>47218</v>
      </c>
      <c r="G18" s="4">
        <v>45711</v>
      </c>
      <c r="H18" s="4">
        <v>44746</v>
      </c>
      <c r="I18" s="4">
        <v>42199</v>
      </c>
      <c r="J18" s="4">
        <v>39290</v>
      </c>
      <c r="K18" s="4">
        <v>38363</v>
      </c>
      <c r="L18" s="4">
        <v>37622</v>
      </c>
      <c r="M18" s="4">
        <v>35995</v>
      </c>
      <c r="N18" s="4">
        <v>32466</v>
      </c>
      <c r="O18" s="6">
        <v>31432</v>
      </c>
      <c r="P18" s="6">
        <v>30522</v>
      </c>
      <c r="Q18" s="74">
        <v>30319</v>
      </c>
      <c r="R18" s="7">
        <f>'Dati ISTAT 16 senza IncMort'!D30</f>
        <v>30053</v>
      </c>
      <c r="S18" s="123">
        <v>31398</v>
      </c>
      <c r="T18" s="6">
        <f t="shared" si="0"/>
        <v>642561</v>
      </c>
      <c r="W18" s="170"/>
      <c r="X18" s="63" t="s">
        <v>2</v>
      </c>
      <c r="Y18" s="48">
        <v>35909</v>
      </c>
      <c r="Z18" s="67">
        <v>14.54276688806091</v>
      </c>
      <c r="AA18" s="67">
        <v>14.54276688806091</v>
      </c>
      <c r="AB18" s="68">
        <v>26.821642637291429</v>
      </c>
      <c r="AC18" s="58"/>
    </row>
    <row r="19" spans="1:29" ht="15" thickBot="1" x14ac:dyDescent="0.35">
      <c r="A19" s="158" t="s">
        <v>11</v>
      </c>
      <c r="B19" s="3" t="s">
        <v>30</v>
      </c>
      <c r="C19" s="14">
        <v>7096</v>
      </c>
      <c r="D19" s="13">
        <v>6980</v>
      </c>
      <c r="E19" s="13">
        <v>6563</v>
      </c>
      <c r="F19" s="13">
        <v>6122</v>
      </c>
      <c r="G19" s="13">
        <v>5818</v>
      </c>
      <c r="H19" s="13">
        <v>5669</v>
      </c>
      <c r="I19" s="13">
        <v>5131</v>
      </c>
      <c r="J19" s="13">
        <v>4731</v>
      </c>
      <c r="K19" s="13">
        <v>4237</v>
      </c>
      <c r="L19" s="13">
        <v>4114</v>
      </c>
      <c r="M19" s="13">
        <v>3860</v>
      </c>
      <c r="N19" s="13">
        <v>3753</v>
      </c>
      <c r="O19" s="8">
        <v>3401</v>
      </c>
      <c r="P19" s="75">
        <v>3381</v>
      </c>
      <c r="Q19" s="8">
        <f t="shared" ref="Q19:S20" si="1">SUM(Q5+Q7+Q9+Q11+Q13+Q15+Q17)</f>
        <v>3428</v>
      </c>
      <c r="R19" s="15">
        <f t="shared" si="1"/>
        <v>3283</v>
      </c>
      <c r="S19" s="75">
        <f t="shared" si="1"/>
        <v>3378</v>
      </c>
      <c r="T19" s="16">
        <f>SUM(C19:R19)</f>
        <v>77567</v>
      </c>
      <c r="W19" s="170"/>
      <c r="X19" s="63" t="s">
        <v>5</v>
      </c>
      <c r="Y19" s="48">
        <v>35527</v>
      </c>
      <c r="Z19" s="67">
        <v>14.388060910416328</v>
      </c>
      <c r="AA19" s="67">
        <v>14.388060910416328</v>
      </c>
      <c r="AB19" s="68">
        <v>41.209703547707761</v>
      </c>
      <c r="AC19" s="58"/>
    </row>
    <row r="20" spans="1:29" ht="15" thickBot="1" x14ac:dyDescent="0.35">
      <c r="A20" s="159"/>
      <c r="B20" s="3" t="s">
        <v>31</v>
      </c>
      <c r="C20" s="13">
        <v>373286</v>
      </c>
      <c r="D20" s="14">
        <v>378492</v>
      </c>
      <c r="E20" s="13">
        <v>356475</v>
      </c>
      <c r="F20" s="13">
        <v>343179</v>
      </c>
      <c r="G20" s="13">
        <v>334858</v>
      </c>
      <c r="H20" s="13">
        <v>332955</v>
      </c>
      <c r="I20" s="13">
        <v>325850</v>
      </c>
      <c r="J20" s="13">
        <v>310739</v>
      </c>
      <c r="K20" s="13">
        <v>307258</v>
      </c>
      <c r="L20" s="13">
        <v>304720</v>
      </c>
      <c r="M20" s="13">
        <v>292019</v>
      </c>
      <c r="N20" s="13">
        <v>266864</v>
      </c>
      <c r="O20" s="8">
        <v>258093</v>
      </c>
      <c r="P20" s="8">
        <v>251147</v>
      </c>
      <c r="Q20" s="75">
        <f t="shared" si="1"/>
        <v>246920</v>
      </c>
      <c r="R20" s="75">
        <f t="shared" si="1"/>
        <v>249175</v>
      </c>
      <c r="S20" s="15">
        <f t="shared" si="1"/>
        <v>246750</v>
      </c>
      <c r="T20" s="16">
        <f>SUM(C20:R20)</f>
        <v>4932030</v>
      </c>
      <c r="W20" s="170"/>
      <c r="X20" s="63" t="s">
        <v>6</v>
      </c>
      <c r="Y20" s="48">
        <v>36192</v>
      </c>
      <c r="Z20" s="67">
        <v>14.657378908148388</v>
      </c>
      <c r="AA20" s="67">
        <v>14.657378908148388</v>
      </c>
      <c r="AB20" s="68">
        <v>55.867082455856149</v>
      </c>
      <c r="AC20" s="58"/>
    </row>
    <row r="21" spans="1:29" x14ac:dyDescent="0.3">
      <c r="A21" s="161" t="s">
        <v>101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W21" s="170"/>
      <c r="X21" s="63" t="s">
        <v>7</v>
      </c>
      <c r="Y21" s="48">
        <v>36641</v>
      </c>
      <c r="Z21" s="67">
        <v>14.839219180301312</v>
      </c>
      <c r="AA21" s="67">
        <v>14.839219180301312</v>
      </c>
      <c r="AB21" s="68">
        <v>70.706301636157463</v>
      </c>
      <c r="AC21" s="58"/>
    </row>
    <row r="22" spans="1:29" x14ac:dyDescent="0.3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W22" s="170"/>
      <c r="X22" s="63" t="s">
        <v>8</v>
      </c>
      <c r="Y22" s="48">
        <v>37110</v>
      </c>
      <c r="Z22" s="67">
        <v>15.029159241859711</v>
      </c>
      <c r="AA22" s="67">
        <v>15.029159241859711</v>
      </c>
      <c r="AB22" s="68">
        <v>85.735460878017165</v>
      </c>
      <c r="AC22" s="58"/>
    </row>
    <row r="23" spans="1:29" ht="16.2" thickBot="1" x14ac:dyDescent="0.35">
      <c r="A23" s="162" t="s">
        <v>12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36"/>
      <c r="R23" s="36"/>
      <c r="S23" s="124"/>
      <c r="T23" s="31"/>
      <c r="W23" s="170"/>
      <c r="X23" s="63" t="s">
        <v>9</v>
      </c>
      <c r="Y23" s="48">
        <v>35222</v>
      </c>
      <c r="Z23" s="67">
        <v>14.264539121982828</v>
      </c>
      <c r="AA23" s="67">
        <v>14.264539121982828</v>
      </c>
      <c r="AB23" s="68">
        <v>100</v>
      </c>
      <c r="AC23" s="58"/>
    </row>
    <row r="24" spans="1:29" ht="15" thickBot="1" x14ac:dyDescent="0.35">
      <c r="A24" s="156" t="s">
        <v>32</v>
      </c>
      <c r="B24" s="157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 t="s">
        <v>11</v>
      </c>
      <c r="W24" s="171"/>
      <c r="X24" s="62" t="s">
        <v>10</v>
      </c>
      <c r="Y24" s="47">
        <v>30319</v>
      </c>
      <c r="Z24" s="69">
        <v>100</v>
      </c>
      <c r="AA24" s="69">
        <v>100</v>
      </c>
      <c r="AB24" s="70"/>
      <c r="AC24" s="58"/>
    </row>
    <row r="25" spans="1:29" ht="15" thickBot="1" x14ac:dyDescent="0.35">
      <c r="A25" s="152" t="s">
        <v>2</v>
      </c>
      <c r="B25" s="3" t="s">
        <v>30</v>
      </c>
      <c r="C25" s="38">
        <f>C5/T5*100</f>
        <v>9.2630551488530983</v>
      </c>
      <c r="D25" s="38">
        <f>D5/T5*100</f>
        <v>8.8530990727184005</v>
      </c>
      <c r="E25" s="38">
        <f>E5/T5*100</f>
        <v>7.7013177159590036</v>
      </c>
      <c r="F25" s="38">
        <f>F5/T5*100</f>
        <v>7.3792093704245971</v>
      </c>
      <c r="G25" s="38">
        <f>G5/T5*100</f>
        <v>7.7110785749145929</v>
      </c>
      <c r="H25" s="38">
        <f>H5/T5*100</f>
        <v>7.6525134211810633</v>
      </c>
      <c r="I25" s="38">
        <f>I5/T5*100</f>
        <v>6.9106881405563687</v>
      </c>
      <c r="J25" s="38">
        <f>J5/T5*100</f>
        <v>5.5539287457296238</v>
      </c>
      <c r="K25" s="38">
        <f>K5/T5*100</f>
        <v>5.5441678867740363</v>
      </c>
      <c r="L25" s="38">
        <f>L5/T5*100</f>
        <v>5.4172767203513912</v>
      </c>
      <c r="M25" s="38">
        <f>M5/T5*100</f>
        <v>5.0756466569058079</v>
      </c>
      <c r="N25" s="38">
        <f>N5/T5*100</f>
        <v>5.0463640800390435</v>
      </c>
      <c r="O25" s="38">
        <f>O5/T5*100</f>
        <v>4.2850170815031721</v>
      </c>
      <c r="P25" s="38">
        <f>P5/T5*100</f>
        <v>4.3338213762811124</v>
      </c>
      <c r="Q25" s="38">
        <f>Q5/T5*100</f>
        <v>4.8218643240605177</v>
      </c>
      <c r="R25" s="38">
        <f>R5/T5*100</f>
        <v>4.45095168374817</v>
      </c>
      <c r="S25" s="38">
        <f t="shared" ref="S25:S40" si="2">S5/T5*100</f>
        <v>4.8218643240605177</v>
      </c>
      <c r="T25" s="128">
        <f>SUM(C25:R25)</f>
        <v>99.999999999999986</v>
      </c>
      <c r="X25" s="64" t="s">
        <v>11</v>
      </c>
      <c r="Y25" s="49">
        <v>246920</v>
      </c>
    </row>
    <row r="26" spans="1:29" ht="15" thickBot="1" x14ac:dyDescent="0.35">
      <c r="A26" s="153"/>
      <c r="B26" s="3" t="s">
        <v>31</v>
      </c>
      <c r="C26" s="38">
        <f t="shared" ref="C26:C40" si="3">C6/T6*100</f>
        <v>7.4742402697623058</v>
      </c>
      <c r="D26" s="38">
        <f t="shared" ref="D26:D40" si="4">D6/T6*100</f>
        <v>7.5038937895645033</v>
      </c>
      <c r="E26" s="38">
        <f t="shared" ref="E26:E40" si="5">E6/T6*100</f>
        <v>7.1061130025036041</v>
      </c>
      <c r="F26" s="38">
        <f t="shared" ref="F26:F40" si="6">F6/T6*100</f>
        <v>6.8712853671176353</v>
      </c>
      <c r="G26" s="38">
        <f t="shared" ref="G26:G40" si="7">G6/T6*100</f>
        <v>6.7340319326046103</v>
      </c>
      <c r="H26" s="38">
        <f t="shared" ref="H26:H40" si="8">H6/T6*100</f>
        <v>6.6241727020993277</v>
      </c>
      <c r="I26" s="38">
        <f t="shared" ref="I26:I40" si="9">I6/T6*100</f>
        <v>6.7172282713833642</v>
      </c>
      <c r="J26" s="38">
        <f t="shared" ref="J26:J40" si="10">J6/T6*100</f>
        <v>6.1943378722046267</v>
      </c>
      <c r="K26" s="38">
        <f t="shared" ref="K26:K40" si="11">K6/T6*100</f>
        <v>6.3300380271089658</v>
      </c>
      <c r="L26" s="38">
        <f t="shared" ref="L26:L40" si="12">L6/T6*100</f>
        <v>6.279627043445231</v>
      </c>
      <c r="M26" s="38">
        <f t="shared" ref="M26:M40" si="13">M6/T6*100</f>
        <v>5.9460955492890921</v>
      </c>
      <c r="N26" s="38">
        <f t="shared" ref="N26:N40" si="14">N6/T6*100</f>
        <v>5.5484559694653468</v>
      </c>
      <c r="O26" s="38">
        <f t="shared" ref="O26:O40" si="15">O6/T6*100</f>
        <v>5.3237952551544172</v>
      </c>
      <c r="P26" s="38">
        <f t="shared" ref="P26:P40" si="16">P6/T6*100</f>
        <v>5.1673376363885399</v>
      </c>
      <c r="Q26" s="38">
        <f t="shared" ref="Q26:Q40" si="17">Q6/T6*100</f>
        <v>5.0706106789385172</v>
      </c>
      <c r="R26" s="38">
        <f t="shared" ref="R26:R40" si="18">R6/T6*100</f>
        <v>5.1087366329699133</v>
      </c>
      <c r="S26" s="38">
        <f t="shared" si="2"/>
        <v>5.0576196131204112</v>
      </c>
      <c r="T26" s="128">
        <f t="shared" ref="T26:T38" si="19">SUM(C26:R26)</f>
        <v>100.00000000000001</v>
      </c>
    </row>
    <row r="27" spans="1:29" ht="15" thickBot="1" x14ac:dyDescent="0.35">
      <c r="A27" s="152" t="s">
        <v>5</v>
      </c>
      <c r="B27" s="3" t="s">
        <v>30</v>
      </c>
      <c r="C27" s="38">
        <f t="shared" si="3"/>
        <v>9.0382626680455012</v>
      </c>
      <c r="D27" s="38">
        <f t="shared" si="4"/>
        <v>8.9968976215098238</v>
      </c>
      <c r="E27" s="38">
        <f t="shared" si="5"/>
        <v>8.5729058945191312</v>
      </c>
      <c r="F27" s="38">
        <f t="shared" si="6"/>
        <v>7.5284384694932784</v>
      </c>
      <c r="G27" s="38">
        <f t="shared" si="7"/>
        <v>7.2699069286452946</v>
      </c>
      <c r="H27" s="38">
        <f t="shared" si="8"/>
        <v>7.311271975180972</v>
      </c>
      <c r="I27" s="38">
        <f t="shared" si="9"/>
        <v>6.0496380558428129</v>
      </c>
      <c r="J27" s="38">
        <f t="shared" si="10"/>
        <v>6.463288521199587</v>
      </c>
      <c r="K27" s="38">
        <f t="shared" si="11"/>
        <v>5.2430196483971043</v>
      </c>
      <c r="L27" s="38">
        <f t="shared" si="12"/>
        <v>5.2223371251292656</v>
      </c>
      <c r="M27" s="38">
        <f t="shared" si="13"/>
        <v>5.5635987590486042</v>
      </c>
      <c r="N27" s="38">
        <f t="shared" si="14"/>
        <v>4.7569803516028957</v>
      </c>
      <c r="O27" s="38">
        <f t="shared" si="15"/>
        <v>4.6225439503619441</v>
      </c>
      <c r="P27" s="38">
        <f t="shared" si="16"/>
        <v>4.6535677352637022</v>
      </c>
      <c r="Q27" s="38">
        <f t="shared" si="17"/>
        <v>4.3433298862461225</v>
      </c>
      <c r="R27" s="38">
        <f t="shared" si="18"/>
        <v>4.3640124095139603</v>
      </c>
      <c r="S27" s="38">
        <f t="shared" si="2"/>
        <v>4.3950361944157192</v>
      </c>
      <c r="T27" s="128">
        <f t="shared" si="19"/>
        <v>100</v>
      </c>
    </row>
    <row r="28" spans="1:29" ht="15" thickBot="1" x14ac:dyDescent="0.35">
      <c r="A28" s="153"/>
      <c r="B28" s="3" t="s">
        <v>31</v>
      </c>
      <c r="C28" s="38">
        <f t="shared" si="3"/>
        <v>7.3229024298055378</v>
      </c>
      <c r="D28" s="38">
        <f t="shared" si="4"/>
        <v>7.4413243712067976</v>
      </c>
      <c r="E28" s="38">
        <f t="shared" si="5"/>
        <v>7.1643837388278815</v>
      </c>
      <c r="F28" s="38">
        <f t="shared" si="6"/>
        <v>6.7355353490932242</v>
      </c>
      <c r="G28" s="38">
        <f t="shared" si="7"/>
        <v>6.6102150421734454</v>
      </c>
      <c r="H28" s="38">
        <f t="shared" si="8"/>
        <v>6.6978817706379701</v>
      </c>
      <c r="I28" s="38">
        <f t="shared" si="9"/>
        <v>6.5544532542320759</v>
      </c>
      <c r="J28" s="38">
        <f t="shared" si="10"/>
        <v>6.5018532171533607</v>
      </c>
      <c r="K28" s="38">
        <f t="shared" si="11"/>
        <v>6.1661327619187229</v>
      </c>
      <c r="L28" s="38">
        <f t="shared" si="12"/>
        <v>6.2354038490005275</v>
      </c>
      <c r="M28" s="38">
        <f t="shared" si="13"/>
        <v>6.1125267132018903</v>
      </c>
      <c r="N28" s="38">
        <f t="shared" si="14"/>
        <v>5.4384989156631702</v>
      </c>
      <c r="O28" s="38">
        <f t="shared" si="15"/>
        <v>5.485206598861482</v>
      </c>
      <c r="P28" s="38">
        <f t="shared" si="16"/>
        <v>5.2493687276970808</v>
      </c>
      <c r="Q28" s="38">
        <f t="shared" si="17"/>
        <v>5.1057964953428847</v>
      </c>
      <c r="R28" s="38">
        <f t="shared" si="18"/>
        <v>5.1785167651839492</v>
      </c>
      <c r="S28" s="38">
        <f t="shared" si="2"/>
        <v>5.0491724117116998</v>
      </c>
      <c r="T28" s="128">
        <f t="shared" si="19"/>
        <v>100</v>
      </c>
    </row>
    <row r="29" spans="1:29" ht="15" thickBot="1" x14ac:dyDescent="0.35">
      <c r="A29" s="152" t="s">
        <v>6</v>
      </c>
      <c r="B29" s="3" t="s">
        <v>30</v>
      </c>
      <c r="C29" s="38">
        <f t="shared" si="3"/>
        <v>8.8774459320288361</v>
      </c>
      <c r="D29" s="38">
        <f t="shared" si="4"/>
        <v>8.7950566426364585</v>
      </c>
      <c r="E29" s="38">
        <f t="shared" si="5"/>
        <v>8.3419155509783725</v>
      </c>
      <c r="F29" s="38">
        <f t="shared" si="6"/>
        <v>7.2914521112255413</v>
      </c>
      <c r="G29" s="38">
        <f t="shared" si="7"/>
        <v>7.3326467559217301</v>
      </c>
      <c r="H29" s="38">
        <f t="shared" si="8"/>
        <v>6.8589083419155514</v>
      </c>
      <c r="I29" s="38">
        <f t="shared" si="9"/>
        <v>6.5705458290422252</v>
      </c>
      <c r="J29" s="38">
        <f t="shared" si="10"/>
        <v>6.0350154479917606</v>
      </c>
      <c r="K29" s="38">
        <f t="shared" si="11"/>
        <v>5.8496395468589082</v>
      </c>
      <c r="L29" s="38">
        <f t="shared" si="12"/>
        <v>5.5200823892893922</v>
      </c>
      <c r="M29" s="38">
        <f t="shared" si="13"/>
        <v>5.4067971163748716</v>
      </c>
      <c r="N29" s="38">
        <f t="shared" si="14"/>
        <v>4.8815653964984556</v>
      </c>
      <c r="O29" s="38">
        <f t="shared" si="15"/>
        <v>4.3975283213182292</v>
      </c>
      <c r="P29" s="38">
        <f t="shared" si="16"/>
        <v>4.8300720906282191</v>
      </c>
      <c r="Q29" s="38">
        <f t="shared" si="17"/>
        <v>4.4799176107106078</v>
      </c>
      <c r="R29" s="38">
        <f t="shared" si="18"/>
        <v>4.5314109165808443</v>
      </c>
      <c r="S29" s="38">
        <f t="shared" si="2"/>
        <v>4.6240988671472705</v>
      </c>
      <c r="T29" s="128">
        <f t="shared" si="19"/>
        <v>100.00000000000001</v>
      </c>
    </row>
    <row r="30" spans="1:29" ht="15" thickBot="1" x14ac:dyDescent="0.35">
      <c r="A30" s="153"/>
      <c r="B30" s="3" t="s">
        <v>31</v>
      </c>
      <c r="C30" s="38">
        <f t="shared" si="3"/>
        <v>7.2433495731500432</v>
      </c>
      <c r="D30" s="38">
        <f t="shared" si="4"/>
        <v>7.4344764198147715</v>
      </c>
      <c r="E30" s="38">
        <f t="shared" si="5"/>
        <v>7.1857967698847087</v>
      </c>
      <c r="F30" s="38">
        <f t="shared" si="6"/>
        <v>6.7621680513222104</v>
      </c>
      <c r="G30" s="38">
        <f t="shared" si="7"/>
        <v>6.6582294066191459</v>
      </c>
      <c r="H30" s="38">
        <f t="shared" si="8"/>
        <v>6.6328889932411244</v>
      </c>
      <c r="I30" s="38">
        <f t="shared" si="9"/>
        <v>6.6520732609962359</v>
      </c>
      <c r="J30" s="38">
        <f t="shared" si="10"/>
        <v>6.4078317625617585</v>
      </c>
      <c r="K30" s="38">
        <f t="shared" si="11"/>
        <v>6.3435501489644084</v>
      </c>
      <c r="L30" s="38">
        <f t="shared" si="12"/>
        <v>6.2195682394425678</v>
      </c>
      <c r="M30" s="38">
        <f t="shared" si="13"/>
        <v>6.0894301842978198</v>
      </c>
      <c r="N30" s="38">
        <f t="shared" si="14"/>
        <v>5.4620759954702223</v>
      </c>
      <c r="O30" s="38">
        <f t="shared" si="15"/>
        <v>5.2782506238466178</v>
      </c>
      <c r="P30" s="38">
        <f t="shared" si="16"/>
        <v>5.3050226989974076</v>
      </c>
      <c r="Q30" s="38">
        <f t="shared" si="17"/>
        <v>5.1814702880073993</v>
      </c>
      <c r="R30" s="38">
        <f t="shared" si="18"/>
        <v>5.1438175833835604</v>
      </c>
      <c r="S30" s="38">
        <f t="shared" si="2"/>
        <v>5.1445334142699455</v>
      </c>
      <c r="T30" s="128">
        <f t="shared" si="19"/>
        <v>100.00000000000001</v>
      </c>
    </row>
    <row r="31" spans="1:29" ht="15" thickBot="1" x14ac:dyDescent="0.35">
      <c r="A31" s="152" t="s">
        <v>7</v>
      </c>
      <c r="B31" s="3" t="s">
        <v>30</v>
      </c>
      <c r="C31" s="38">
        <f t="shared" si="3"/>
        <v>9.1511548582009556</v>
      </c>
      <c r="D31" s="38">
        <f t="shared" si="4"/>
        <v>9.1511548582009556</v>
      </c>
      <c r="E31" s="38">
        <f t="shared" si="5"/>
        <v>9.0634441087613293</v>
      </c>
      <c r="F31" s="38">
        <f t="shared" si="6"/>
        <v>7.7380372283403176</v>
      </c>
      <c r="G31" s="38">
        <f t="shared" si="7"/>
        <v>7.133807621089562</v>
      </c>
      <c r="H31" s="38">
        <f t="shared" si="8"/>
        <v>6.9583861222103112</v>
      </c>
      <c r="I31" s="38">
        <f t="shared" si="9"/>
        <v>6.7147451515446832</v>
      </c>
      <c r="J31" s="38">
        <f t="shared" si="10"/>
        <v>6.3444108761329305</v>
      </c>
      <c r="K31" s="38">
        <f t="shared" si="11"/>
        <v>5.6719617970957996</v>
      </c>
      <c r="L31" s="38">
        <f t="shared" si="12"/>
        <v>4.9605301627521685</v>
      </c>
      <c r="M31" s="38">
        <f t="shared" si="13"/>
        <v>4.8240912191794179</v>
      </c>
      <c r="N31" s="38">
        <f t="shared" si="14"/>
        <v>4.9507845239255435</v>
      </c>
      <c r="O31" s="38">
        <f t="shared" si="15"/>
        <v>4.5024851379007895</v>
      </c>
      <c r="P31" s="38">
        <f t="shared" si="16"/>
        <v>4.366046194328038</v>
      </c>
      <c r="Q31" s="38">
        <f t="shared" si="17"/>
        <v>4.4440113049410392</v>
      </c>
      <c r="R31" s="38">
        <f t="shared" si="18"/>
        <v>4.0249488353961604</v>
      </c>
      <c r="S31" s="38">
        <f t="shared" si="2"/>
        <v>4.5804502485137899</v>
      </c>
      <c r="T31" s="128">
        <f t="shared" si="19"/>
        <v>100.00000000000001</v>
      </c>
    </row>
    <row r="32" spans="1:29" ht="15" thickBot="1" x14ac:dyDescent="0.35">
      <c r="A32" s="153"/>
      <c r="B32" s="3" t="s">
        <v>31</v>
      </c>
      <c r="C32" s="38">
        <f t="shared" si="3"/>
        <v>7.303670213743545</v>
      </c>
      <c r="D32" s="38">
        <f t="shared" si="4"/>
        <v>7.4560715239989657</v>
      </c>
      <c r="E32" s="38">
        <f t="shared" si="5"/>
        <v>7.0914676472376206</v>
      </c>
      <c r="F32" s="38">
        <f t="shared" si="6"/>
        <v>6.9725720053778719</v>
      </c>
      <c r="G32" s="38">
        <f t="shared" si="7"/>
        <v>6.6083922510012822</v>
      </c>
      <c r="H32" s="38">
        <f t="shared" si="8"/>
        <v>6.8336012373063708</v>
      </c>
      <c r="I32" s="38">
        <f t="shared" si="9"/>
        <v>6.5091476129685315</v>
      </c>
      <c r="J32" s="38">
        <f t="shared" si="10"/>
        <v>6.2443538707529447</v>
      </c>
      <c r="K32" s="38">
        <f t="shared" si="11"/>
        <v>6.5201747949721707</v>
      </c>
      <c r="L32" s="38">
        <f t="shared" si="12"/>
        <v>6.2313474509537805</v>
      </c>
      <c r="M32" s="38">
        <f t="shared" si="13"/>
        <v>5.9295136871362262</v>
      </c>
      <c r="N32" s="38">
        <f t="shared" si="14"/>
        <v>5.4822059453475891</v>
      </c>
      <c r="O32" s="38">
        <f t="shared" si="15"/>
        <v>5.3408318170958076</v>
      </c>
      <c r="P32" s="38">
        <f t="shared" si="16"/>
        <v>5.1672243876026203</v>
      </c>
      <c r="Q32" s="38">
        <f t="shared" si="17"/>
        <v>5.1800894332735314</v>
      </c>
      <c r="R32" s="38">
        <f t="shared" si="18"/>
        <v>5.1293361212311428</v>
      </c>
      <c r="S32" s="38">
        <f t="shared" si="2"/>
        <v>5.0925788478856795</v>
      </c>
      <c r="T32" s="128">
        <f t="shared" si="19"/>
        <v>100</v>
      </c>
    </row>
    <row r="33" spans="1:20" ht="15" thickBot="1" x14ac:dyDescent="0.35">
      <c r="A33" s="152" t="s">
        <v>8</v>
      </c>
      <c r="B33" s="3" t="s">
        <v>30</v>
      </c>
      <c r="C33" s="38">
        <f t="shared" si="3"/>
        <v>9.456264775413711</v>
      </c>
      <c r="D33" s="38">
        <f t="shared" si="4"/>
        <v>8.8379705400981994</v>
      </c>
      <c r="E33" s="38">
        <f t="shared" si="5"/>
        <v>8.110565557374068</v>
      </c>
      <c r="F33" s="38">
        <f t="shared" si="6"/>
        <v>7.7014002545917437</v>
      </c>
      <c r="G33" s="38">
        <f t="shared" si="7"/>
        <v>7.3649754500818325</v>
      </c>
      <c r="H33" s="38">
        <f t="shared" si="8"/>
        <v>7.3013275140934715</v>
      </c>
      <c r="I33" s="38">
        <f t="shared" si="9"/>
        <v>6.7648663393344242</v>
      </c>
      <c r="J33" s="38">
        <f t="shared" si="10"/>
        <v>6.2102200400072745</v>
      </c>
      <c r="K33" s="38">
        <f t="shared" si="11"/>
        <v>5.5282778687034</v>
      </c>
      <c r="L33" s="38">
        <f t="shared" si="12"/>
        <v>5.5282778687034</v>
      </c>
      <c r="M33" s="38">
        <f t="shared" si="13"/>
        <v>4.8645208219676306</v>
      </c>
      <c r="N33" s="38">
        <f t="shared" si="14"/>
        <v>5.0463720676486634</v>
      </c>
      <c r="O33" s="38">
        <f t="shared" si="15"/>
        <v>4.5190034551736682</v>
      </c>
      <c r="P33" s="38">
        <f t="shared" si="16"/>
        <v>4.118930714675396</v>
      </c>
      <c r="Q33" s="38">
        <f t="shared" si="17"/>
        <v>4.0825604655391885</v>
      </c>
      <c r="R33" s="38">
        <f t="shared" si="18"/>
        <v>4.5644662665939268</v>
      </c>
      <c r="S33" s="38">
        <f t="shared" si="2"/>
        <v>4.118930714675396</v>
      </c>
      <c r="T33" s="128">
        <f t="shared" si="19"/>
        <v>100.00000000000001</v>
      </c>
    </row>
    <row r="34" spans="1:20" ht="15" thickBot="1" x14ac:dyDescent="0.35">
      <c r="A34" s="153"/>
      <c r="B34" s="3" t="s">
        <v>31</v>
      </c>
      <c r="C34" s="38">
        <f t="shared" si="3"/>
        <v>7.4436878158519768</v>
      </c>
      <c r="D34" s="38">
        <f t="shared" si="4"/>
        <v>7.6138955313056771</v>
      </c>
      <c r="E34" s="38">
        <f t="shared" si="5"/>
        <v>6.9874178464542984</v>
      </c>
      <c r="F34" s="38">
        <f t="shared" si="6"/>
        <v>6.8866689055320203</v>
      </c>
      <c r="G34" s="38">
        <f t="shared" si="7"/>
        <v>6.74518879973889</v>
      </c>
      <c r="H34" s="38">
        <f t="shared" si="8"/>
        <v>6.7160565758577482</v>
      </c>
      <c r="I34" s="38">
        <f t="shared" si="9"/>
        <v>6.6656146696931815</v>
      </c>
      <c r="J34" s="38">
        <f t="shared" si="10"/>
        <v>6.3439463643389207</v>
      </c>
      <c r="K34" s="38">
        <f t="shared" si="11"/>
        <v>6.2092098288886461</v>
      </c>
      <c r="L34" s="38">
        <f t="shared" si="12"/>
        <v>6.3369330511823501</v>
      </c>
      <c r="M34" s="38">
        <f t="shared" si="13"/>
        <v>5.9652274538840944</v>
      </c>
      <c r="N34" s="38">
        <f t="shared" si="14"/>
        <v>5.5167800260841302</v>
      </c>
      <c r="O34" s="38">
        <f t="shared" si="15"/>
        <v>5.2456884983012948</v>
      </c>
      <c r="P34" s="38">
        <f t="shared" si="16"/>
        <v>5.1121658055127339</v>
      </c>
      <c r="Q34" s="38">
        <f t="shared" si="17"/>
        <v>5.0050779084681709</v>
      </c>
      <c r="R34" s="38">
        <f t="shared" si="18"/>
        <v>5.2064409189058694</v>
      </c>
      <c r="S34" s="38">
        <f t="shared" si="2"/>
        <v>5.0645561988921663</v>
      </c>
      <c r="T34" s="128">
        <f t="shared" si="19"/>
        <v>100</v>
      </c>
    </row>
    <row r="35" spans="1:20" ht="15" thickBot="1" x14ac:dyDescent="0.35">
      <c r="A35" s="152" t="s">
        <v>9</v>
      </c>
      <c r="B35" s="3" t="s">
        <v>30</v>
      </c>
      <c r="C35" s="38">
        <f t="shared" si="3"/>
        <v>9.2960491790988833</v>
      </c>
      <c r="D35" s="38">
        <f t="shared" si="4"/>
        <v>8.966189369517954</v>
      </c>
      <c r="E35" s="38">
        <f t="shared" si="5"/>
        <v>8.5688582352500173</v>
      </c>
      <c r="F35" s="38">
        <f t="shared" si="6"/>
        <v>8.3214633780643226</v>
      </c>
      <c r="G35" s="38">
        <f t="shared" si="7"/>
        <v>7.6317565034860184</v>
      </c>
      <c r="H35" s="38">
        <f t="shared" si="8"/>
        <v>7.4293425294249937</v>
      </c>
      <c r="I35" s="38">
        <f t="shared" si="9"/>
        <v>6.7771197241172505</v>
      </c>
      <c r="J35" s="38">
        <f t="shared" si="10"/>
        <v>6.10240647724717</v>
      </c>
      <c r="K35" s="38">
        <f t="shared" si="11"/>
        <v>5.3077442087112976</v>
      </c>
      <c r="L35" s="38">
        <f t="shared" si="12"/>
        <v>5.2852537671489621</v>
      </c>
      <c r="M35" s="38">
        <f t="shared" si="13"/>
        <v>4.8054576804857936</v>
      </c>
      <c r="N35" s="38">
        <f t="shared" si="14"/>
        <v>4.7979608666316818</v>
      </c>
      <c r="O35" s="38">
        <f t="shared" si="15"/>
        <v>4.0107954119499212</v>
      </c>
      <c r="P35" s="38">
        <f t="shared" si="16"/>
        <v>4.0782667366369294</v>
      </c>
      <c r="Q35" s="38">
        <f t="shared" si="17"/>
        <v>4.4755978709048652</v>
      </c>
      <c r="R35" s="38">
        <f t="shared" si="18"/>
        <v>4.1457380613239367</v>
      </c>
      <c r="S35" s="38">
        <f t="shared" si="2"/>
        <v>3.9958017842416975</v>
      </c>
      <c r="T35" s="128">
        <f t="shared" si="19"/>
        <v>100</v>
      </c>
    </row>
    <row r="36" spans="1:20" ht="15" thickBot="1" x14ac:dyDescent="0.35">
      <c r="A36" s="153"/>
      <c r="B36" s="3" t="s">
        <v>31</v>
      </c>
      <c r="C36" s="38">
        <f t="shared" si="3"/>
        <v>7.8553876081355307</v>
      </c>
      <c r="D36" s="38">
        <f t="shared" si="4"/>
        <v>8.039756486777188</v>
      </c>
      <c r="E36" s="38">
        <f t="shared" si="5"/>
        <v>7.3939912814246664</v>
      </c>
      <c r="F36" s="38">
        <f t="shared" si="6"/>
        <v>7.1551651733826063</v>
      </c>
      <c r="G36" s="38">
        <f t="shared" si="7"/>
        <v>7.0713118773655701</v>
      </c>
      <c r="H36" s="38">
        <f t="shared" si="8"/>
        <v>6.8044443601546476</v>
      </c>
      <c r="I36" s="38">
        <f t="shared" si="9"/>
        <v>6.5763200459499807</v>
      </c>
      <c r="J36" s="38">
        <f t="shared" si="10"/>
        <v>6.2824948455284106</v>
      </c>
      <c r="K36" s="38">
        <f t="shared" si="11"/>
        <v>6.0546414628132981</v>
      </c>
      <c r="L36" s="38">
        <f t="shared" si="12"/>
        <v>6.0600600926043828</v>
      </c>
      <c r="M36" s="38">
        <f t="shared" si="13"/>
        <v>5.7814070555978505</v>
      </c>
      <c r="N36" s="38">
        <f t="shared" si="14"/>
        <v>5.3412788508169937</v>
      </c>
      <c r="O36" s="38">
        <f t="shared" si="15"/>
        <v>5.046369924437208</v>
      </c>
      <c r="P36" s="38">
        <f t="shared" si="16"/>
        <v>4.8762249489971472</v>
      </c>
      <c r="Q36" s="38">
        <f t="shared" si="17"/>
        <v>4.7713744625396579</v>
      </c>
      <c r="R36" s="38">
        <f t="shared" si="18"/>
        <v>4.8897715234748587</v>
      </c>
      <c r="S36" s="38">
        <f t="shared" si="2"/>
        <v>4.7270771639975404</v>
      </c>
      <c r="T36" s="128">
        <f t="shared" si="19"/>
        <v>100</v>
      </c>
    </row>
    <row r="37" spans="1:20" ht="15" thickBot="1" x14ac:dyDescent="0.35">
      <c r="A37" s="152" t="s">
        <v>10</v>
      </c>
      <c r="B37" s="3" t="s">
        <v>30</v>
      </c>
      <c r="C37" s="38">
        <f t="shared" si="3"/>
        <v>8.9328537170263793</v>
      </c>
      <c r="D37" s="38">
        <f t="shared" si="4"/>
        <v>9.307553956834532</v>
      </c>
      <c r="E37" s="38">
        <f t="shared" si="5"/>
        <v>8.7679856115107917</v>
      </c>
      <c r="F37" s="38">
        <f t="shared" si="6"/>
        <v>8.8354316546762597</v>
      </c>
      <c r="G37" s="38">
        <f t="shared" si="7"/>
        <v>7.8911870503597115</v>
      </c>
      <c r="H37" s="38">
        <f t="shared" si="8"/>
        <v>7.5239808153477226</v>
      </c>
      <c r="I37" s="38">
        <f t="shared" si="9"/>
        <v>6.4673261390887289</v>
      </c>
      <c r="J37" s="38">
        <f t="shared" si="10"/>
        <v>6.0176858513189453</v>
      </c>
      <c r="K37" s="38">
        <f t="shared" si="11"/>
        <v>5.2158273381294968</v>
      </c>
      <c r="L37" s="38">
        <f t="shared" si="12"/>
        <v>5.2158273381294968</v>
      </c>
      <c r="M37" s="38">
        <f t="shared" si="13"/>
        <v>4.5413669064748206</v>
      </c>
      <c r="N37" s="38">
        <f t="shared" si="14"/>
        <v>4.4889088729016784</v>
      </c>
      <c r="O37" s="38">
        <f t="shared" si="15"/>
        <v>4.4514388489208638</v>
      </c>
      <c r="P37" s="38">
        <f t="shared" si="16"/>
        <v>4.2940647482014382</v>
      </c>
      <c r="Q37" s="38">
        <f t="shared" si="17"/>
        <v>4.3240407673860917</v>
      </c>
      <c r="R37" s="38">
        <f t="shared" si="18"/>
        <v>3.7245203836930454</v>
      </c>
      <c r="S37" s="38">
        <f t="shared" si="2"/>
        <v>4.1516786570743403</v>
      </c>
      <c r="T37" s="128">
        <f t="shared" si="19"/>
        <v>100</v>
      </c>
    </row>
    <row r="38" spans="1:20" ht="15" thickBot="1" x14ac:dyDescent="0.35">
      <c r="A38" s="153"/>
      <c r="B38" s="3" t="s">
        <v>31</v>
      </c>
      <c r="C38" s="38">
        <f t="shared" si="3"/>
        <v>8.3985800569906974</v>
      </c>
      <c r="D38" s="38">
        <f t="shared" si="4"/>
        <v>8.2641181148560214</v>
      </c>
      <c r="E38" s="38">
        <f t="shared" si="5"/>
        <v>7.7124195212594602</v>
      </c>
      <c r="F38" s="38">
        <f t="shared" si="6"/>
        <v>7.3484073885592176</v>
      </c>
      <c r="G38" s="38">
        <f t="shared" si="7"/>
        <v>7.1138771260627394</v>
      </c>
      <c r="H38" s="38">
        <f t="shared" si="8"/>
        <v>6.9636968318961152</v>
      </c>
      <c r="I38" s="38">
        <f t="shared" si="9"/>
        <v>6.5673142316449331</v>
      </c>
      <c r="J38" s="38">
        <f t="shared" si="10"/>
        <v>6.1145945676752866</v>
      </c>
      <c r="K38" s="38">
        <f t="shared" si="11"/>
        <v>5.9703281089266227</v>
      </c>
      <c r="L38" s="38">
        <f t="shared" si="12"/>
        <v>5.855008318276397</v>
      </c>
      <c r="M38" s="38">
        <f t="shared" si="13"/>
        <v>5.6018027860389914</v>
      </c>
      <c r="N38" s="38">
        <f t="shared" si="14"/>
        <v>5.0525942284078873</v>
      </c>
      <c r="O38" s="38">
        <f t="shared" si="15"/>
        <v>4.8916756541402293</v>
      </c>
      <c r="P38" s="38">
        <f t="shared" si="16"/>
        <v>4.7500548586048641</v>
      </c>
      <c r="Q38" s="38">
        <f t="shared" si="17"/>
        <v>4.718462527293128</v>
      </c>
      <c r="R38" s="38">
        <f t="shared" si="18"/>
        <v>4.6770656793674066</v>
      </c>
      <c r="S38" s="38">
        <f t="shared" si="2"/>
        <v>4.8863843277136336</v>
      </c>
      <c r="T38" s="128">
        <f t="shared" si="19"/>
        <v>99.999999999999986</v>
      </c>
    </row>
    <row r="39" spans="1:20" ht="15" thickBot="1" x14ac:dyDescent="0.35">
      <c r="A39" s="158" t="s">
        <v>11</v>
      </c>
      <c r="B39" s="3" t="s">
        <v>30</v>
      </c>
      <c r="C39" s="39">
        <f t="shared" si="3"/>
        <v>9.1482202483014685</v>
      </c>
      <c r="D39" s="39">
        <f t="shared" si="4"/>
        <v>8.9986721157193141</v>
      </c>
      <c r="E39" s="39">
        <f t="shared" si="5"/>
        <v>8.4610723632472578</v>
      </c>
      <c r="F39" s="39">
        <f t="shared" si="6"/>
        <v>7.8925316178271681</v>
      </c>
      <c r="G39" s="39">
        <f t="shared" si="7"/>
        <v>7.5006123738187629</v>
      </c>
      <c r="H39" s="39">
        <f t="shared" si="8"/>
        <v>7.3085203759330639</v>
      </c>
      <c r="I39" s="39">
        <f t="shared" si="9"/>
        <v>6.614926450681347</v>
      </c>
      <c r="J39" s="39">
        <f t="shared" si="10"/>
        <v>6.099243234880813</v>
      </c>
      <c r="K39" s="39">
        <f t="shared" si="11"/>
        <v>5.4623744633671532</v>
      </c>
      <c r="L39" s="39">
        <f t="shared" si="12"/>
        <v>5.3038018745084896</v>
      </c>
      <c r="M39" s="39">
        <f t="shared" si="13"/>
        <v>4.9763430324751505</v>
      </c>
      <c r="N39" s="39">
        <f t="shared" si="14"/>
        <v>4.8383977722485083</v>
      </c>
      <c r="O39" s="39">
        <f t="shared" si="15"/>
        <v>4.3845965423440383</v>
      </c>
      <c r="P39" s="39">
        <f t="shared" si="16"/>
        <v>4.3588123815540118</v>
      </c>
      <c r="Q39" s="39">
        <f t="shared" si="17"/>
        <v>4.4194051594105739</v>
      </c>
      <c r="R39" s="39">
        <f>R19/T19*100</f>
        <v>4.2324699936828809</v>
      </c>
      <c r="S39" s="39">
        <f t="shared" si="2"/>
        <v>4.3549447574355078</v>
      </c>
      <c r="T39" s="96">
        <f>SUM(C39:R39)</f>
        <v>100.00000000000003</v>
      </c>
    </row>
    <row r="40" spans="1:20" ht="15" thickBot="1" x14ac:dyDescent="0.35">
      <c r="A40" s="159"/>
      <c r="B40" s="3" t="s">
        <v>31</v>
      </c>
      <c r="C40" s="39">
        <f t="shared" si="3"/>
        <v>7.5686076524270938</v>
      </c>
      <c r="D40" s="39">
        <f t="shared" si="4"/>
        <v>7.6741625659211321</v>
      </c>
      <c r="E40" s="39">
        <f t="shared" si="5"/>
        <v>7.2277540890870489</v>
      </c>
      <c r="F40" s="39">
        <f t="shared" si="6"/>
        <v>6.9581693542010088</v>
      </c>
      <c r="G40" s="39">
        <f t="shared" si="7"/>
        <v>6.7894558630016446</v>
      </c>
      <c r="H40" s="39">
        <f t="shared" si="8"/>
        <v>6.7508713450648115</v>
      </c>
      <c r="I40" s="39">
        <f t="shared" si="9"/>
        <v>6.6068130161414258</v>
      </c>
      <c r="J40" s="39">
        <f t="shared" si="10"/>
        <v>6.3004280184832613</v>
      </c>
      <c r="K40" s="39">
        <f t="shared" si="11"/>
        <v>6.2298485613428953</v>
      </c>
      <c r="L40" s="39">
        <f t="shared" si="12"/>
        <v>6.1783890203425367</v>
      </c>
      <c r="M40" s="39">
        <f t="shared" si="13"/>
        <v>5.9208682834451531</v>
      </c>
      <c r="N40" s="39">
        <f t="shared" si="14"/>
        <v>5.4108348894876954</v>
      </c>
      <c r="O40" s="39">
        <f t="shared" si="15"/>
        <v>5.23299736619607</v>
      </c>
      <c r="P40" s="39">
        <f t="shared" si="16"/>
        <v>5.0921628619452841</v>
      </c>
      <c r="Q40" s="39">
        <f t="shared" si="17"/>
        <v>5.0064577871586344</v>
      </c>
      <c r="R40" s="39">
        <f t="shared" si="18"/>
        <v>5.0521793257543042</v>
      </c>
      <c r="S40" s="39">
        <f t="shared" si="2"/>
        <v>5.0030109305904462</v>
      </c>
      <c r="T40" s="96">
        <f>SUM(C40:R40)</f>
        <v>100.00000000000003</v>
      </c>
    </row>
    <row r="41" spans="1:20" ht="15.6" x14ac:dyDescent="0.3">
      <c r="A41" s="1"/>
    </row>
    <row r="42" spans="1:20" ht="16.2" thickBot="1" x14ac:dyDescent="0.35">
      <c r="A42" s="162" t="s">
        <v>13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36"/>
      <c r="R42" s="36"/>
      <c r="S42" s="125"/>
    </row>
    <row r="43" spans="1:20" ht="15" thickBot="1" x14ac:dyDescent="0.35">
      <c r="A43" s="172" t="s">
        <v>33</v>
      </c>
      <c r="B43" s="173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 t="s">
        <v>11</v>
      </c>
    </row>
    <row r="44" spans="1:20" ht="15" thickBot="1" x14ac:dyDescent="0.35">
      <c r="A44" s="152" t="s">
        <v>2</v>
      </c>
      <c r="B44" s="3" t="s">
        <v>30</v>
      </c>
      <c r="C44" s="38">
        <f t="shared" ref="C44:P44" si="20">C5/C19*100</f>
        <v>13.373731679819617</v>
      </c>
      <c r="D44" s="38">
        <f t="shared" si="20"/>
        <v>12.994269340974213</v>
      </c>
      <c r="E44" s="38">
        <f t="shared" si="20"/>
        <v>12.021941185433491</v>
      </c>
      <c r="F44" s="38">
        <f t="shared" si="20"/>
        <v>12.34890558640967</v>
      </c>
      <c r="G44" s="38">
        <f t="shared" si="20"/>
        <v>13.578549329666552</v>
      </c>
      <c r="H44" s="38">
        <f t="shared" si="20"/>
        <v>13.82959957664491</v>
      </c>
      <c r="I44" s="38">
        <f t="shared" si="20"/>
        <v>13.79847982849347</v>
      </c>
      <c r="J44" s="38">
        <f t="shared" si="20"/>
        <v>12.02705559078419</v>
      </c>
      <c r="K44" s="38">
        <f t="shared" si="20"/>
        <v>13.40571158838801</v>
      </c>
      <c r="L44" s="38">
        <f t="shared" si="20"/>
        <v>13.490520175012152</v>
      </c>
      <c r="M44" s="38">
        <f t="shared" si="20"/>
        <v>13.471502590673575</v>
      </c>
      <c r="N44" s="38">
        <f t="shared" si="20"/>
        <v>13.775646149746871</v>
      </c>
      <c r="O44" s="38">
        <f t="shared" si="20"/>
        <v>12.907968244633929</v>
      </c>
      <c r="P44" s="38">
        <f t="shared" si="20"/>
        <v>13.13220940550133</v>
      </c>
      <c r="Q44" s="38">
        <f>Q5/Q19*100</f>
        <v>14.410735122520421</v>
      </c>
      <c r="R44" s="38">
        <f>R5/$R$19*100</f>
        <v>13.889734998477001</v>
      </c>
      <c r="S44" s="38">
        <f>S5/$S$19*100</f>
        <v>14.624037892243932</v>
      </c>
      <c r="T44" s="129">
        <f>T5/$T$19*100</f>
        <v>13.20793636469117</v>
      </c>
    </row>
    <row r="45" spans="1:20" ht="15" thickBot="1" x14ac:dyDescent="0.35">
      <c r="A45" s="153"/>
      <c r="B45" s="3" t="s">
        <v>31</v>
      </c>
      <c r="C45" s="38">
        <f t="shared" ref="C45:P45" si="21">C6/C20*100</f>
        <v>14.179744217570441</v>
      </c>
      <c r="D45" s="38">
        <f t="shared" si="21"/>
        <v>14.040191074051764</v>
      </c>
      <c r="E45" s="38">
        <f t="shared" si="21"/>
        <v>14.117119012553475</v>
      </c>
      <c r="F45" s="38">
        <f t="shared" si="21"/>
        <v>14.179480679179088</v>
      </c>
      <c r="G45" s="38">
        <f t="shared" si="21"/>
        <v>14.241559108637095</v>
      </c>
      <c r="H45" s="38">
        <f t="shared" si="21"/>
        <v>14.089291345677344</v>
      </c>
      <c r="I45" s="38">
        <f t="shared" si="21"/>
        <v>14.598741752340032</v>
      </c>
      <c r="J45" s="38">
        <f t="shared" si="21"/>
        <v>14.116992073733906</v>
      </c>
      <c r="K45" s="38">
        <f t="shared" si="21"/>
        <v>14.589693352166583</v>
      </c>
      <c r="L45" s="38">
        <f t="shared" si="21"/>
        <v>14.594053557364136</v>
      </c>
      <c r="M45" s="38">
        <f t="shared" si="21"/>
        <v>14.419952126402736</v>
      </c>
      <c r="N45" s="38">
        <f t="shared" si="21"/>
        <v>14.723979255351042</v>
      </c>
      <c r="O45" s="38">
        <f t="shared" si="21"/>
        <v>14.607912651641076</v>
      </c>
      <c r="P45" s="38">
        <f t="shared" si="21"/>
        <v>14.570749401744795</v>
      </c>
      <c r="Q45" s="38">
        <f>Q6/Q20*100</f>
        <v>14.54276688806091</v>
      </c>
      <c r="R45" s="38">
        <f>R6/$R$20*100</f>
        <v>14.51951439751179</v>
      </c>
      <c r="S45" s="38">
        <f>S6/$S$20*100</f>
        <v>14.515501519756837</v>
      </c>
      <c r="T45" s="129">
        <f>T6/$T$20*100</f>
        <v>14.358773162369248</v>
      </c>
    </row>
    <row r="46" spans="1:20" ht="15" thickBot="1" x14ac:dyDescent="0.35">
      <c r="A46" s="152" t="s">
        <v>5</v>
      </c>
      <c r="B46" s="3" t="s">
        <v>30</v>
      </c>
      <c r="C46" s="38">
        <f t="shared" ref="C46:P46" si="22">C7/C19*100</f>
        <v>12.316798196166854</v>
      </c>
      <c r="D46" s="38">
        <f t="shared" si="22"/>
        <v>12.464183381088825</v>
      </c>
      <c r="E46" s="38">
        <f t="shared" si="22"/>
        <v>12.631418558586013</v>
      </c>
      <c r="F46" s="38">
        <f t="shared" si="22"/>
        <v>11.891538712838942</v>
      </c>
      <c r="G46" s="38">
        <f t="shared" si="22"/>
        <v>12.083190099690615</v>
      </c>
      <c r="H46" s="38">
        <f t="shared" si="22"/>
        <v>12.471335332510144</v>
      </c>
      <c r="I46" s="38">
        <f t="shared" si="22"/>
        <v>11.401286298967063</v>
      </c>
      <c r="J46" s="38">
        <f t="shared" si="22"/>
        <v>13.210737687592475</v>
      </c>
      <c r="K46" s="38">
        <f t="shared" si="22"/>
        <v>11.966013688930847</v>
      </c>
      <c r="L46" s="38">
        <f t="shared" si="22"/>
        <v>12.275157997083131</v>
      </c>
      <c r="M46" s="38">
        <f t="shared" si="22"/>
        <v>13.937823834196891</v>
      </c>
      <c r="N46" s="38">
        <f t="shared" si="22"/>
        <v>12.256861177724488</v>
      </c>
      <c r="O46" s="38">
        <f t="shared" si="22"/>
        <v>13.14319317847692</v>
      </c>
      <c r="P46" s="38">
        <f t="shared" si="22"/>
        <v>13.309671694764862</v>
      </c>
      <c r="Q46" s="38">
        <f>Q7/Q19*100</f>
        <v>12.252042007001167</v>
      </c>
      <c r="R46" s="38">
        <f t="shared" ref="R46" si="23">R7/$R$19*100</f>
        <v>12.854096862625648</v>
      </c>
      <c r="S46" s="38">
        <f>S7/$S$19*100</f>
        <v>12.581409117821195</v>
      </c>
      <c r="T46" s="129">
        <f>T7/$T$19*100</f>
        <v>12.466641741977904</v>
      </c>
    </row>
    <row r="47" spans="1:20" ht="15" thickBot="1" x14ac:dyDescent="0.35">
      <c r="A47" s="153"/>
      <c r="B47" s="3" t="s">
        <v>31</v>
      </c>
      <c r="C47" s="38">
        <f t="shared" ref="C47:P47" si="24">C8/C20*100</f>
        <v>13.650123497800614</v>
      </c>
      <c r="D47" s="38">
        <f t="shared" si="24"/>
        <v>13.680077782357355</v>
      </c>
      <c r="E47" s="38">
        <f t="shared" si="24"/>
        <v>13.984430885756364</v>
      </c>
      <c r="F47" s="38">
        <f t="shared" si="24"/>
        <v>13.656721419434174</v>
      </c>
      <c r="G47" s="38">
        <f t="shared" si="24"/>
        <v>13.735673031553674</v>
      </c>
      <c r="H47" s="38">
        <f t="shared" si="24"/>
        <v>13.997387034283912</v>
      </c>
      <c r="I47" s="38">
        <f t="shared" si="24"/>
        <v>13.99631732392205</v>
      </c>
      <c r="J47" s="38">
        <f t="shared" si="24"/>
        <v>14.559163799844885</v>
      </c>
      <c r="K47" s="38">
        <f t="shared" si="24"/>
        <v>13.96383495303621</v>
      </c>
      <c r="L47" s="38">
        <f t="shared" si="24"/>
        <v>14.238317143607246</v>
      </c>
      <c r="M47" s="38">
        <f t="shared" si="24"/>
        <v>14.564805714696647</v>
      </c>
      <c r="N47" s="38">
        <f t="shared" si="24"/>
        <v>14.180256610108518</v>
      </c>
      <c r="O47" s="38">
        <f t="shared" si="24"/>
        <v>14.78808026564068</v>
      </c>
      <c r="P47" s="38">
        <f t="shared" si="24"/>
        <v>14.543673625406633</v>
      </c>
      <c r="Q47" s="38">
        <f>Q8/Q20*100</f>
        <v>14.388060910416328</v>
      </c>
      <c r="R47" s="38">
        <f t="shared" ref="R47" si="25">R8/$R$20*100</f>
        <v>14.460921039430119</v>
      </c>
      <c r="S47" s="38">
        <f>S8/$S$20*100</f>
        <v>14.238297872340425</v>
      </c>
      <c r="T47" s="129">
        <f>T8/$T$20*100</f>
        <v>14.108125862981369</v>
      </c>
    </row>
    <row r="48" spans="1:20" ht="15" thickBot="1" x14ac:dyDescent="0.35">
      <c r="A48" s="152" t="s">
        <v>6</v>
      </c>
      <c r="B48" s="3" t="s">
        <v>30</v>
      </c>
      <c r="C48" s="38">
        <f t="shared" ref="C48:P48" si="26">C9/C19*100</f>
        <v>12.147688838782413</v>
      </c>
      <c r="D48" s="38">
        <f t="shared" si="26"/>
        <v>12.234957020057307</v>
      </c>
      <c r="E48" s="38">
        <f t="shared" si="26"/>
        <v>12.341916806338565</v>
      </c>
      <c r="F48" s="38">
        <f t="shared" si="26"/>
        <v>11.564848088859851</v>
      </c>
      <c r="G48" s="38">
        <f t="shared" si="26"/>
        <v>12.237882433826057</v>
      </c>
      <c r="H48" s="38">
        <f t="shared" si="26"/>
        <v>11.748103721996825</v>
      </c>
      <c r="I48" s="38">
        <f t="shared" si="26"/>
        <v>12.434223348275191</v>
      </c>
      <c r="J48" s="38">
        <f t="shared" si="26"/>
        <v>12.386387655886704</v>
      </c>
      <c r="K48" s="38">
        <f t="shared" si="26"/>
        <v>13.40571158838801</v>
      </c>
      <c r="L48" s="38">
        <f t="shared" si="26"/>
        <v>13.028682547399125</v>
      </c>
      <c r="M48" s="38">
        <f t="shared" si="26"/>
        <v>13.601036269430052</v>
      </c>
      <c r="N48" s="38">
        <f t="shared" si="26"/>
        <v>12.629896083133493</v>
      </c>
      <c r="O48" s="38">
        <f t="shared" si="26"/>
        <v>12.555130843869449</v>
      </c>
      <c r="P48" s="38">
        <f t="shared" si="26"/>
        <v>13.871635610766045</v>
      </c>
      <c r="Q48" s="38">
        <f>Q9/Q19*100</f>
        <v>12.689614935822638</v>
      </c>
      <c r="R48" s="38">
        <f t="shared" ref="R48" si="27">R9/$R$19*100</f>
        <v>13.402375875723424</v>
      </c>
      <c r="S48" s="38">
        <f>S9/$S$19*100</f>
        <v>13.291888691533451</v>
      </c>
      <c r="T48" s="129">
        <f>T9/$T$19*100</f>
        <v>12.518210063557955</v>
      </c>
    </row>
    <row r="49" spans="1:20" ht="15" thickBot="1" x14ac:dyDescent="0.35">
      <c r="A49" s="153"/>
      <c r="B49" s="3" t="s">
        <v>31</v>
      </c>
      <c r="C49" s="38">
        <f t="shared" ref="C49:P49" si="28">C10/C20*100</f>
        <v>13.553682699056488</v>
      </c>
      <c r="D49" s="38">
        <f t="shared" si="28"/>
        <v>13.719972945267006</v>
      </c>
      <c r="E49" s="38">
        <f t="shared" si="28"/>
        <v>14.080089767865909</v>
      </c>
      <c r="F49" s="38">
        <f t="shared" si="28"/>
        <v>13.763371301857049</v>
      </c>
      <c r="G49" s="38">
        <f t="shared" si="28"/>
        <v>13.888573664060585</v>
      </c>
      <c r="H49" s="38">
        <f t="shared" si="28"/>
        <v>13.914793290384587</v>
      </c>
      <c r="I49" s="38">
        <f t="shared" si="28"/>
        <v>14.259321773822311</v>
      </c>
      <c r="J49" s="38">
        <f t="shared" si="28"/>
        <v>14.403727887391026</v>
      </c>
      <c r="K49" s="38">
        <f t="shared" si="28"/>
        <v>14.420779930872426</v>
      </c>
      <c r="L49" s="38">
        <f t="shared" si="28"/>
        <v>14.256694670517195</v>
      </c>
      <c r="M49" s="38">
        <f t="shared" si="28"/>
        <v>14.565490601638933</v>
      </c>
      <c r="N49" s="38">
        <f t="shared" si="28"/>
        <v>14.296420648719948</v>
      </c>
      <c r="O49" s="38">
        <f t="shared" si="28"/>
        <v>14.28477331814501</v>
      </c>
      <c r="P49" s="38">
        <f t="shared" si="28"/>
        <v>14.754307238390266</v>
      </c>
      <c r="Q49" s="38">
        <f>Q10/Q20*100</f>
        <v>14.657378908148388</v>
      </c>
      <c r="R49" s="38">
        <f t="shared" ref="R49" si="29">R10/$R$20*100</f>
        <v>14.419183304906191</v>
      </c>
      <c r="S49" s="38">
        <f>S10/$S$20*100</f>
        <v>14.562917933130699</v>
      </c>
      <c r="T49" s="129">
        <f>T10/$T$20*100</f>
        <v>14.162302337982535</v>
      </c>
    </row>
    <row r="50" spans="1:20" ht="15" thickBot="1" x14ac:dyDescent="0.35">
      <c r="A50" s="152" t="s">
        <v>7</v>
      </c>
      <c r="B50" s="3" t="s">
        <v>30</v>
      </c>
      <c r="C50" s="38">
        <f t="shared" ref="C50:P50" si="30">C11/C19*100</f>
        <v>13.232807215332581</v>
      </c>
      <c r="D50" s="38">
        <f t="shared" si="30"/>
        <v>13.452722063037248</v>
      </c>
      <c r="E50" s="38">
        <f t="shared" si="30"/>
        <v>14.17034892579613</v>
      </c>
      <c r="F50" s="38">
        <f t="shared" si="30"/>
        <v>12.969617771969943</v>
      </c>
      <c r="G50" s="38">
        <f t="shared" si="30"/>
        <v>12.58164317634926</v>
      </c>
      <c r="H50" s="38">
        <f t="shared" si="30"/>
        <v>12.594813900158758</v>
      </c>
      <c r="I50" s="38">
        <f t="shared" si="30"/>
        <v>13.428181641005651</v>
      </c>
      <c r="J50" s="38">
        <f t="shared" si="30"/>
        <v>13.760304375396323</v>
      </c>
      <c r="K50" s="38">
        <f t="shared" si="30"/>
        <v>13.736134057115883</v>
      </c>
      <c r="L50" s="38">
        <f t="shared" si="30"/>
        <v>12.372386971317452</v>
      </c>
      <c r="M50" s="38">
        <f t="shared" si="30"/>
        <v>12.823834196891193</v>
      </c>
      <c r="N50" s="38">
        <f t="shared" si="30"/>
        <v>13.535837996269651</v>
      </c>
      <c r="O50" s="38">
        <f t="shared" si="30"/>
        <v>13.58423992943252</v>
      </c>
      <c r="P50" s="38">
        <f t="shared" si="30"/>
        <v>13.250517598343686</v>
      </c>
      <c r="Q50" s="38">
        <f>Q11/Q19*100</f>
        <v>13.302217036172696</v>
      </c>
      <c r="R50" s="38">
        <f t="shared" ref="R50" si="31">R11/$R$19*100</f>
        <v>12.579957356076759</v>
      </c>
      <c r="S50" s="38">
        <f>S11/$S$19*100</f>
        <v>13.913558318531678</v>
      </c>
      <c r="T50" s="129">
        <f>T11/$T$19*100</f>
        <v>13.228563693323192</v>
      </c>
    </row>
    <row r="51" spans="1:20" ht="15" thickBot="1" x14ac:dyDescent="0.35">
      <c r="A51" s="153"/>
      <c r="B51" s="3" t="s">
        <v>31</v>
      </c>
      <c r="C51" s="38">
        <f t="shared" ref="C51:P51" si="32">C12/C20*100</f>
        <v>13.839790401997396</v>
      </c>
      <c r="D51" s="38">
        <f t="shared" si="32"/>
        <v>13.934244316920832</v>
      </c>
      <c r="E51" s="38">
        <f t="shared" si="32"/>
        <v>14.07139350585595</v>
      </c>
      <c r="F51" s="38">
        <f t="shared" si="32"/>
        <v>14.371508746164539</v>
      </c>
      <c r="G51" s="38">
        <f t="shared" si="32"/>
        <v>13.959349933404608</v>
      </c>
      <c r="H51" s="38">
        <f t="shared" si="32"/>
        <v>14.517577450406211</v>
      </c>
      <c r="I51" s="38">
        <f t="shared" si="32"/>
        <v>14.129814331747736</v>
      </c>
      <c r="J51" s="38">
        <f t="shared" si="32"/>
        <v>14.214179745702985</v>
      </c>
      <c r="K51" s="38">
        <f t="shared" si="32"/>
        <v>15.010186878779397</v>
      </c>
      <c r="L51" s="38">
        <f t="shared" si="32"/>
        <v>14.464754528747703</v>
      </c>
      <c r="M51" s="38">
        <f t="shared" si="32"/>
        <v>14.362764066721686</v>
      </c>
      <c r="N51" s="38">
        <f t="shared" si="32"/>
        <v>14.530997062173991</v>
      </c>
      <c r="O51" s="38">
        <f t="shared" si="32"/>
        <v>14.637359401456065</v>
      </c>
      <c r="P51" s="38">
        <f t="shared" si="32"/>
        <v>14.553229781761278</v>
      </c>
      <c r="Q51" s="38">
        <f>Q12/Q20*100</f>
        <v>14.839219180301313</v>
      </c>
      <c r="R51" s="38">
        <f t="shared" ref="R51" si="33">R12/$R$20*100</f>
        <v>14.560850807665297</v>
      </c>
      <c r="S51" s="38">
        <f>S12/$S$20*100</f>
        <v>14.598581560283689</v>
      </c>
      <c r="T51" s="129">
        <f>T12/$T$20*100</f>
        <v>14.341822738304511</v>
      </c>
    </row>
    <row r="52" spans="1:20" ht="15" thickBot="1" x14ac:dyDescent="0.35">
      <c r="A52" s="152" t="s">
        <v>8</v>
      </c>
      <c r="B52" s="3" t="s">
        <v>30</v>
      </c>
      <c r="C52" s="38">
        <f t="shared" ref="C52:P52" si="34">C13/C19*100</f>
        <v>14.656144306651633</v>
      </c>
      <c r="D52" s="38">
        <f t="shared" si="34"/>
        <v>13.925501432664756</v>
      </c>
      <c r="E52" s="38">
        <f t="shared" si="34"/>
        <v>13.591345421301234</v>
      </c>
      <c r="F52" s="38">
        <f t="shared" si="34"/>
        <v>13.835347925514538</v>
      </c>
      <c r="G52" s="38">
        <f t="shared" si="34"/>
        <v>13.922310072189756</v>
      </c>
      <c r="H52" s="38">
        <f t="shared" si="34"/>
        <v>14.16475568883401</v>
      </c>
      <c r="I52" s="38">
        <f t="shared" si="34"/>
        <v>14.500097446891443</v>
      </c>
      <c r="J52" s="38">
        <f t="shared" si="34"/>
        <v>14.436694145001056</v>
      </c>
      <c r="K52" s="38">
        <f t="shared" si="34"/>
        <v>14.349775784753364</v>
      </c>
      <c r="L52" s="38">
        <f t="shared" si="34"/>
        <v>14.778804083616917</v>
      </c>
      <c r="M52" s="38">
        <f t="shared" si="34"/>
        <v>13.860103626943005</v>
      </c>
      <c r="N52" s="38">
        <f t="shared" si="34"/>
        <v>14.788169464428458</v>
      </c>
      <c r="O52" s="38">
        <f t="shared" si="34"/>
        <v>14.613349014995588</v>
      </c>
      <c r="P52" s="38">
        <f t="shared" si="34"/>
        <v>13.398402839396628</v>
      </c>
      <c r="Q52" s="38">
        <f>Q13/Q19*100</f>
        <v>13.098016336056009</v>
      </c>
      <c r="R52" s="38">
        <f t="shared" ref="R52" si="35">R13/$R$19*100</f>
        <v>15.290892476393541</v>
      </c>
      <c r="S52" s="38">
        <f>S13/$S$19*100</f>
        <v>13.410301953818829</v>
      </c>
      <c r="T52" s="129">
        <f>T13/$T$19*100</f>
        <v>14.178710018435675</v>
      </c>
    </row>
    <row r="53" spans="1:20" ht="15" thickBot="1" x14ac:dyDescent="0.35">
      <c r="A53" s="153"/>
      <c r="B53" s="3" t="s">
        <v>31</v>
      </c>
      <c r="C53" s="38">
        <f t="shared" ref="C53:P53" si="36">C14/C20*100</f>
        <v>14.785178120797458</v>
      </c>
      <c r="D53" s="38">
        <f t="shared" si="36"/>
        <v>14.915242594295256</v>
      </c>
      <c r="E53" s="38">
        <f t="shared" si="36"/>
        <v>14.533417490707624</v>
      </c>
      <c r="F53" s="38">
        <f t="shared" si="36"/>
        <v>14.878824170476632</v>
      </c>
      <c r="G53" s="38">
        <f t="shared" si="36"/>
        <v>14.935286001827642</v>
      </c>
      <c r="H53" s="38">
        <f t="shared" si="36"/>
        <v>14.955774804402996</v>
      </c>
      <c r="I53" s="38">
        <f t="shared" si="36"/>
        <v>15.167101427036981</v>
      </c>
      <c r="J53" s="38">
        <f t="shared" si="36"/>
        <v>15.137140815925907</v>
      </c>
      <c r="K53" s="38">
        <f t="shared" si="36"/>
        <v>14.983499209133692</v>
      </c>
      <c r="L53" s="38">
        <f t="shared" si="36"/>
        <v>15.419073247571541</v>
      </c>
      <c r="M53" s="38">
        <f t="shared" si="36"/>
        <v>15.145932285228017</v>
      </c>
      <c r="N53" s="38">
        <f t="shared" si="36"/>
        <v>15.327657533425265</v>
      </c>
      <c r="O53" s="38">
        <f t="shared" si="36"/>
        <v>15.069761675055116</v>
      </c>
      <c r="P53" s="38">
        <f t="shared" si="36"/>
        <v>15.092356269435827</v>
      </c>
      <c r="Q53" s="38">
        <f>Q14/Q20*100</f>
        <v>15.029159241859711</v>
      </c>
      <c r="R53" s="38">
        <f t="shared" ref="R53" si="37">R14/$R$20*100</f>
        <v>15.492324671415671</v>
      </c>
      <c r="S53" s="38">
        <f>S14/$S$20*100</f>
        <v>15.218237082066869</v>
      </c>
      <c r="T53" s="129">
        <f>T14/$T$20*100</f>
        <v>15.033302717136756</v>
      </c>
    </row>
    <row r="54" spans="1:20" ht="15" thickBot="1" x14ac:dyDescent="0.35">
      <c r="A54" s="152" t="s">
        <v>9</v>
      </c>
      <c r="B54" s="3" t="s">
        <v>30</v>
      </c>
      <c r="C54" s="38">
        <f t="shared" ref="C54:P54" si="38">C15/C19*100</f>
        <v>17.474633596392334</v>
      </c>
      <c r="D54" s="38">
        <f t="shared" si="38"/>
        <v>17.134670487106018</v>
      </c>
      <c r="E54" s="38">
        <f t="shared" si="38"/>
        <v>17.415815937833308</v>
      </c>
      <c r="F54" s="38">
        <f t="shared" si="38"/>
        <v>18.131329630839595</v>
      </c>
      <c r="G54" s="38">
        <f t="shared" si="38"/>
        <v>17.497421794431077</v>
      </c>
      <c r="H54" s="38">
        <f t="shared" si="38"/>
        <v>17.481037219968247</v>
      </c>
      <c r="I54" s="38">
        <f t="shared" si="38"/>
        <v>17.618397973104656</v>
      </c>
      <c r="J54" s="38">
        <f t="shared" si="38"/>
        <v>17.205664764320439</v>
      </c>
      <c r="K54" s="38">
        <f t="shared" si="38"/>
        <v>16.709936275666745</v>
      </c>
      <c r="L54" s="38">
        <f t="shared" si="38"/>
        <v>17.136606708799224</v>
      </c>
      <c r="M54" s="38">
        <f t="shared" si="38"/>
        <v>16.606217616580309</v>
      </c>
      <c r="N54" s="38">
        <f t="shared" si="38"/>
        <v>17.053024247268851</v>
      </c>
      <c r="O54" s="38">
        <f t="shared" si="38"/>
        <v>15.730667450749781</v>
      </c>
      <c r="P54" s="38">
        <f t="shared" si="38"/>
        <v>16.08991422656019</v>
      </c>
      <c r="Q54" s="38">
        <f>Q15/Q19*100</f>
        <v>17.415402567094514</v>
      </c>
      <c r="R54" s="38">
        <f t="shared" ref="R54" si="39">R15/$R$19*100</f>
        <v>16.844349680170577</v>
      </c>
      <c r="S54" s="38">
        <f>S15/$S$19*100</f>
        <v>15.778567199526346</v>
      </c>
      <c r="T54" s="129">
        <f>T15/$T$19*100</f>
        <v>17.196746038908298</v>
      </c>
    </row>
    <row r="55" spans="1:20" ht="15" thickBot="1" x14ac:dyDescent="0.35">
      <c r="A55" s="153"/>
      <c r="B55" s="3" t="s">
        <v>31</v>
      </c>
      <c r="C55" s="38">
        <f t="shared" ref="C55:P55" si="40">C16/C20*100</f>
        <v>15.534469548817798</v>
      </c>
      <c r="D55" s="38">
        <f t="shared" si="40"/>
        <v>15.680384261754543</v>
      </c>
      <c r="E55" s="38">
        <f t="shared" si="40"/>
        <v>15.311592678308436</v>
      </c>
      <c r="F55" s="38">
        <f t="shared" si="40"/>
        <v>15.391093277852082</v>
      </c>
      <c r="G55" s="38">
        <f t="shared" si="40"/>
        <v>15.588697298556403</v>
      </c>
      <c r="H55" s="38">
        <f t="shared" si="40"/>
        <v>15.086122749320479</v>
      </c>
      <c r="I55" s="38">
        <f t="shared" si="40"/>
        <v>14.898266073346633</v>
      </c>
      <c r="J55" s="38">
        <f t="shared" si="40"/>
        <v>14.924743916920633</v>
      </c>
      <c r="K55" s="38">
        <f t="shared" si="40"/>
        <v>14.546407253838794</v>
      </c>
      <c r="L55" s="38">
        <f t="shared" si="40"/>
        <v>14.680690469939616</v>
      </c>
      <c r="M55" s="38">
        <f t="shared" si="40"/>
        <v>14.61480246148367</v>
      </c>
      <c r="N55" s="38">
        <f t="shared" si="40"/>
        <v>14.774941543257988</v>
      </c>
      <c r="O55" s="38">
        <f t="shared" si="40"/>
        <v>14.433556896157587</v>
      </c>
      <c r="P55" s="38">
        <f t="shared" si="40"/>
        <v>14.33264183924156</v>
      </c>
      <c r="Q55" s="38">
        <f>Q16/Q20*100</f>
        <v>14.264539121982828</v>
      </c>
      <c r="R55" s="38">
        <f t="shared" ref="R55" si="41">R16/$R$20*100</f>
        <v>14.486204474766732</v>
      </c>
      <c r="S55" s="38">
        <f>S16/$S$20*100</f>
        <v>14.141843971631204</v>
      </c>
      <c r="T55" s="129">
        <f>T16/$T$20*100</f>
        <v>14.967346102923138</v>
      </c>
    </row>
    <row r="56" spans="1:20" ht="15" thickBot="1" x14ac:dyDescent="0.35">
      <c r="A56" s="152" t="s">
        <v>10</v>
      </c>
      <c r="B56" s="3" t="s">
        <v>30</v>
      </c>
      <c r="C56" s="38">
        <f t="shared" ref="C56:P56" si="42">C17/C19*100</f>
        <v>16.798196166854567</v>
      </c>
      <c r="D56" s="38">
        <f t="shared" si="42"/>
        <v>17.793696275071632</v>
      </c>
      <c r="E56" s="38">
        <f t="shared" si="42"/>
        <v>17.82721316471126</v>
      </c>
      <c r="F56" s="38">
        <f t="shared" si="42"/>
        <v>19.258412283567459</v>
      </c>
      <c r="G56" s="38">
        <f t="shared" si="42"/>
        <v>18.099003093846683</v>
      </c>
      <c r="H56" s="38">
        <f t="shared" si="42"/>
        <v>17.710354559887108</v>
      </c>
      <c r="I56" s="38">
        <f t="shared" si="42"/>
        <v>16.819333463262524</v>
      </c>
      <c r="J56" s="38">
        <f t="shared" si="42"/>
        <v>16.973155781018811</v>
      </c>
      <c r="K56" s="38">
        <f t="shared" si="42"/>
        <v>16.426717016757138</v>
      </c>
      <c r="L56" s="38">
        <f t="shared" si="42"/>
        <v>16.917841516771997</v>
      </c>
      <c r="M56" s="38">
        <f t="shared" si="42"/>
        <v>15.699481865284975</v>
      </c>
      <c r="N56" s="38">
        <f t="shared" si="42"/>
        <v>15.960564881428191</v>
      </c>
      <c r="O56" s="38">
        <f t="shared" si="42"/>
        <v>17.465451337841813</v>
      </c>
      <c r="P56" s="38">
        <f t="shared" si="42"/>
        <v>16.947648624667259</v>
      </c>
      <c r="Q56" s="38">
        <f>Q17/Q19*100</f>
        <v>16.831971995332555</v>
      </c>
      <c r="R56" s="38">
        <f t="shared" ref="R56" si="43">R17/$R$19*100</f>
        <v>15.13859275053305</v>
      </c>
      <c r="S56" s="38">
        <f>S17/$S$19*100</f>
        <v>16.400236826524569</v>
      </c>
      <c r="T56" s="129">
        <f>T17/$T$19*100</f>
        <v>17.203192079105804</v>
      </c>
    </row>
    <row r="57" spans="1:20" ht="15" thickBot="1" x14ac:dyDescent="0.35">
      <c r="A57" s="153"/>
      <c r="B57" s="3" t="s">
        <v>31</v>
      </c>
      <c r="C57" s="38">
        <f t="shared" ref="C57:P57" si="44">C18/C20*100</f>
        <v>14.457011513959806</v>
      </c>
      <c r="D57" s="38">
        <f t="shared" si="44"/>
        <v>14.029887025353244</v>
      </c>
      <c r="E57" s="38">
        <f t="shared" si="44"/>
        <v>13.901956658952241</v>
      </c>
      <c r="F57" s="38">
        <f t="shared" si="44"/>
        <v>13.75900040503644</v>
      </c>
      <c r="G57" s="38">
        <f t="shared" si="44"/>
        <v>13.650860961959996</v>
      </c>
      <c r="H57" s="38">
        <f t="shared" si="44"/>
        <v>13.439053325524469</v>
      </c>
      <c r="I57" s="38">
        <f t="shared" si="44"/>
        <v>12.950437317784255</v>
      </c>
      <c r="J57" s="38">
        <f t="shared" si="44"/>
        <v>12.644051760480659</v>
      </c>
      <c r="K57" s="38">
        <f t="shared" si="44"/>
        <v>12.485598422172897</v>
      </c>
      <c r="L57" s="38">
        <f t="shared" si="44"/>
        <v>12.34641638225256</v>
      </c>
      <c r="M57" s="38">
        <f t="shared" si="44"/>
        <v>12.326252743828313</v>
      </c>
      <c r="N57" s="38">
        <f t="shared" si="44"/>
        <v>12.165747346963247</v>
      </c>
      <c r="O57" s="38">
        <f t="shared" si="44"/>
        <v>12.178555791904468</v>
      </c>
      <c r="P57" s="38">
        <f t="shared" si="44"/>
        <v>12.153041844019638</v>
      </c>
      <c r="Q57" s="38">
        <f>Q18/Q20*100</f>
        <v>12.278875749230519</v>
      </c>
      <c r="R57" s="38">
        <f t="shared" ref="R57" si="45">R18/$R$20*100</f>
        <v>12.061001304304204</v>
      </c>
      <c r="S57" s="38">
        <f>S18/$S$20*100</f>
        <v>12.724620060790274</v>
      </c>
      <c r="T57" s="129">
        <f>T18/$T$20*100</f>
        <v>13.028327078302443</v>
      </c>
    </row>
    <row r="58" spans="1:20" ht="15" thickBot="1" x14ac:dyDescent="0.35">
      <c r="A58" s="163" t="s">
        <v>11</v>
      </c>
      <c r="B58" s="3" t="s">
        <v>30</v>
      </c>
      <c r="C58" s="40">
        <v>100</v>
      </c>
      <c r="D58" s="40">
        <v>100</v>
      </c>
      <c r="E58" s="40">
        <v>100</v>
      </c>
      <c r="F58" s="40">
        <v>100</v>
      </c>
      <c r="G58" s="40">
        <v>100</v>
      </c>
      <c r="H58" s="40">
        <v>100</v>
      </c>
      <c r="I58" s="40">
        <v>100</v>
      </c>
      <c r="J58" s="40">
        <v>100</v>
      </c>
      <c r="K58" s="40">
        <v>100</v>
      </c>
      <c r="L58" s="40">
        <v>100</v>
      </c>
      <c r="M58" s="40">
        <v>100</v>
      </c>
      <c r="N58" s="40">
        <v>100</v>
      </c>
      <c r="O58" s="39">
        <v>100</v>
      </c>
      <c r="P58" s="39">
        <v>100</v>
      </c>
      <c r="Q58" s="39">
        <f t="shared" ref="Q58" si="46">Q19/$Q$19*100</f>
        <v>100</v>
      </c>
      <c r="R58" s="39">
        <f>R19/$R$19*100</f>
        <v>100</v>
      </c>
      <c r="S58" s="39">
        <f>S19/$S$19*100</f>
        <v>100</v>
      </c>
      <c r="T58" s="37">
        <v>100</v>
      </c>
    </row>
    <row r="59" spans="1:20" ht="15" thickBot="1" x14ac:dyDescent="0.35">
      <c r="A59" s="164"/>
      <c r="B59" s="3" t="s">
        <v>31</v>
      </c>
      <c r="C59" s="40">
        <v>100</v>
      </c>
      <c r="D59" s="40">
        <v>100</v>
      </c>
      <c r="E59" s="40">
        <v>100</v>
      </c>
      <c r="F59" s="40">
        <v>100</v>
      </c>
      <c r="G59" s="40">
        <v>100</v>
      </c>
      <c r="H59" s="40">
        <v>100</v>
      </c>
      <c r="I59" s="40">
        <v>100</v>
      </c>
      <c r="J59" s="40">
        <v>100</v>
      </c>
      <c r="K59" s="40">
        <v>100</v>
      </c>
      <c r="L59" s="40">
        <v>100</v>
      </c>
      <c r="M59" s="40">
        <v>100</v>
      </c>
      <c r="N59" s="40">
        <v>100</v>
      </c>
      <c r="O59" s="39">
        <v>100</v>
      </c>
      <c r="P59" s="39">
        <v>100</v>
      </c>
      <c r="Q59" s="39">
        <f t="shared" ref="Q59" si="47">Q20/$Q$20*100</f>
        <v>100</v>
      </c>
      <c r="R59" s="39">
        <f>R20/$R$20*100</f>
        <v>100</v>
      </c>
      <c r="S59" s="39">
        <f>S20/$S$20*100</f>
        <v>100</v>
      </c>
      <c r="T59" s="37">
        <v>100</v>
      </c>
    </row>
    <row r="60" spans="1:20" ht="15.6" x14ac:dyDescent="0.3">
      <c r="A60" s="1"/>
    </row>
    <row r="61" spans="1:20" ht="16.2" thickBot="1" x14ac:dyDescent="0.35">
      <c r="A61" s="162" t="s">
        <v>34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S61" s="125"/>
    </row>
    <row r="62" spans="1:20" ht="15" thickBot="1" x14ac:dyDescent="0.35">
      <c r="A62" s="156" t="s">
        <v>1</v>
      </c>
      <c r="B62" s="157"/>
      <c r="C62" s="22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36</v>
      </c>
      <c r="R62" s="2" t="s">
        <v>99</v>
      </c>
      <c r="S62" s="122" t="s">
        <v>103</v>
      </c>
      <c r="T62" s="23" t="s">
        <v>100</v>
      </c>
    </row>
    <row r="63" spans="1:20" ht="15" thickBot="1" x14ac:dyDescent="0.35">
      <c r="A63" s="152" t="s">
        <v>2</v>
      </c>
      <c r="B63" s="3" t="s">
        <v>30</v>
      </c>
      <c r="C63" s="10"/>
      <c r="D63" s="79">
        <v>-4.43</v>
      </c>
      <c r="E63" s="79">
        <v>-13.01</v>
      </c>
      <c r="F63" s="79">
        <v>-4.18</v>
      </c>
      <c r="G63" s="97">
        <v>4.5</v>
      </c>
      <c r="H63" s="79">
        <v>-0.76</v>
      </c>
      <c r="I63" s="79">
        <v>-9.69</v>
      </c>
      <c r="J63" s="119">
        <v>-19.63</v>
      </c>
      <c r="K63" s="79">
        <v>-0.18</v>
      </c>
      <c r="L63" s="79">
        <v>-2.29</v>
      </c>
      <c r="M63" s="79">
        <v>-6.31</v>
      </c>
      <c r="N63" s="79">
        <v>-0.57999999999999996</v>
      </c>
      <c r="O63" s="38">
        <v>-15.09</v>
      </c>
      <c r="P63" s="38">
        <f>(P5-O5)/O5*100</f>
        <v>1.1389521640091116</v>
      </c>
      <c r="Q63" s="38">
        <f>(Q5-P5)/P5*100</f>
        <v>11.261261261261261</v>
      </c>
      <c r="R63" s="97">
        <f>(R5-Q5)/Q5*100</f>
        <v>-7.6923076923076925</v>
      </c>
      <c r="S63" s="100">
        <f>(S5-R5)/R5*100</f>
        <v>8.3333333333333321</v>
      </c>
      <c r="T63" s="38">
        <f t="shared" ref="T63:T78" si="48">(R5-C5)/C5*100</f>
        <v>-51.949420442571125</v>
      </c>
    </row>
    <row r="64" spans="1:20" ht="15" thickBot="1" x14ac:dyDescent="0.35">
      <c r="A64" s="153"/>
      <c r="B64" s="3" t="s">
        <v>31</v>
      </c>
      <c r="C64" s="10"/>
      <c r="D64" s="79">
        <v>0.4</v>
      </c>
      <c r="E64" s="79">
        <v>-5.3</v>
      </c>
      <c r="F64" s="79">
        <v>-3.3</v>
      </c>
      <c r="G64" s="79">
        <v>-2</v>
      </c>
      <c r="H64" s="79">
        <v>-1.63</v>
      </c>
      <c r="I64" s="100">
        <v>1.4</v>
      </c>
      <c r="J64" s="119">
        <v>-7.78</v>
      </c>
      <c r="K64" s="79">
        <v>2.19</v>
      </c>
      <c r="L64" s="79">
        <v>-0.8</v>
      </c>
      <c r="M64" s="79">
        <v>-5.31</v>
      </c>
      <c r="N64" s="79">
        <v>-6.69</v>
      </c>
      <c r="O64" s="38">
        <v>-4.05</v>
      </c>
      <c r="P64" s="38">
        <v>-2.94</v>
      </c>
      <c r="Q64" s="38">
        <f t="shared" ref="Q64:S78" si="49">(Q6-P6)/P6*100</f>
        <v>-1.8718915669235396</v>
      </c>
      <c r="R64" s="97">
        <f t="shared" si="49"/>
        <v>0.75190063772313342</v>
      </c>
      <c r="S64" s="97">
        <f t="shared" si="49"/>
        <v>-1.0005804472207633</v>
      </c>
      <c r="T64" s="38">
        <f t="shared" si="48"/>
        <v>-31.648750259772157</v>
      </c>
    </row>
    <row r="65" spans="1:21" ht="15" thickBot="1" x14ac:dyDescent="0.35">
      <c r="A65" s="152" t="s">
        <v>5</v>
      </c>
      <c r="B65" s="3" t="s">
        <v>30</v>
      </c>
      <c r="C65" s="10"/>
      <c r="D65" s="79">
        <v>-0.46</v>
      </c>
      <c r="E65" s="79">
        <v>-4.71</v>
      </c>
      <c r="F65" s="79">
        <v>-12.18</v>
      </c>
      <c r="G65" s="79">
        <v>-3.43</v>
      </c>
      <c r="H65" s="79">
        <v>0.56999999999999995</v>
      </c>
      <c r="I65" s="79">
        <v>-17.260000000000002</v>
      </c>
      <c r="J65" s="100">
        <v>6.84</v>
      </c>
      <c r="K65" s="79">
        <v>-18.88</v>
      </c>
      <c r="L65" s="79">
        <v>-0.39</v>
      </c>
      <c r="M65" s="79">
        <v>6.53</v>
      </c>
      <c r="N65" s="119">
        <v>-14.5</v>
      </c>
      <c r="O65" s="38">
        <v>-2.83</v>
      </c>
      <c r="P65" s="38">
        <v>0.67</v>
      </c>
      <c r="Q65" s="38">
        <f t="shared" si="49"/>
        <v>-6.666666666666667</v>
      </c>
      <c r="R65" s="97">
        <f t="shared" si="49"/>
        <v>0.47619047619047622</v>
      </c>
      <c r="S65" s="97">
        <f t="shared" si="49"/>
        <v>0.7109004739336493</v>
      </c>
      <c r="T65" s="38">
        <f t="shared" si="48"/>
        <v>-51.716247139588098</v>
      </c>
    </row>
    <row r="66" spans="1:21" ht="15" thickBot="1" x14ac:dyDescent="0.35">
      <c r="A66" s="153"/>
      <c r="B66" s="3" t="s">
        <v>31</v>
      </c>
      <c r="C66" s="10"/>
      <c r="D66" s="100">
        <v>1.62</v>
      </c>
      <c r="E66" s="79">
        <v>-3.72</v>
      </c>
      <c r="F66" s="79">
        <v>-5.99</v>
      </c>
      <c r="G66" s="79">
        <v>-1.86</v>
      </c>
      <c r="H66" s="79">
        <v>1.33</v>
      </c>
      <c r="I66" s="79">
        <v>-2.14</v>
      </c>
      <c r="J66" s="79">
        <v>-0.8</v>
      </c>
      <c r="K66" s="79">
        <v>-5.16</v>
      </c>
      <c r="L66" s="79">
        <v>1.1200000000000001</v>
      </c>
      <c r="M66" s="79">
        <v>-1.97</v>
      </c>
      <c r="N66" s="119">
        <v>-11.03</v>
      </c>
      <c r="O66" s="38">
        <v>0.86</v>
      </c>
      <c r="P66" s="38">
        <v>-4.3</v>
      </c>
      <c r="Q66" s="38">
        <f t="shared" si="49"/>
        <v>-2.7350380550840501</v>
      </c>
      <c r="R66" s="97">
        <f t="shared" si="49"/>
        <v>1.4242688659329525</v>
      </c>
      <c r="S66" s="97">
        <f t="shared" si="49"/>
        <v>-2.4977104321039048</v>
      </c>
      <c r="T66" s="38">
        <f t="shared" si="48"/>
        <v>-29.283275110884325</v>
      </c>
    </row>
    <row r="67" spans="1:21" ht="15" thickBot="1" x14ac:dyDescent="0.35">
      <c r="A67" s="152" t="s">
        <v>6</v>
      </c>
      <c r="B67" s="3" t="s">
        <v>30</v>
      </c>
      <c r="C67" s="10"/>
      <c r="D67" s="79">
        <v>-0.93</v>
      </c>
      <c r="E67" s="79">
        <v>-5.15</v>
      </c>
      <c r="F67" s="119">
        <v>-12.59</v>
      </c>
      <c r="G67" s="79">
        <v>0.56000000000000005</v>
      </c>
      <c r="H67" s="79">
        <v>-6.46</v>
      </c>
      <c r="I67" s="79">
        <v>-4.2</v>
      </c>
      <c r="J67" s="79">
        <v>-8.15</v>
      </c>
      <c r="K67" s="79">
        <v>-3.07</v>
      </c>
      <c r="L67" s="79">
        <v>-5.63</v>
      </c>
      <c r="M67" s="79">
        <v>-2.0499999999999998</v>
      </c>
      <c r="N67" s="79">
        <v>-9.7100000000000009</v>
      </c>
      <c r="O67" s="38">
        <v>-9.92</v>
      </c>
      <c r="P67" s="100">
        <v>9.84</v>
      </c>
      <c r="Q67" s="38">
        <f t="shared" si="49"/>
        <v>-7.249466950959488</v>
      </c>
      <c r="R67" s="97">
        <f t="shared" si="49"/>
        <v>1.1494252873563218</v>
      </c>
      <c r="S67" s="97">
        <f t="shared" si="49"/>
        <v>2.0454545454545454</v>
      </c>
      <c r="T67" s="38">
        <f t="shared" si="48"/>
        <v>-48.95591647331787</v>
      </c>
    </row>
    <row r="68" spans="1:21" ht="15" thickBot="1" x14ac:dyDescent="0.35">
      <c r="A68" s="153"/>
      <c r="B68" s="3" t="s">
        <v>31</v>
      </c>
      <c r="C68" s="10"/>
      <c r="D68" s="100">
        <v>2.64</v>
      </c>
      <c r="E68" s="79">
        <v>-3.34</v>
      </c>
      <c r="F68" s="79">
        <v>-5.9</v>
      </c>
      <c r="G68" s="79">
        <v>-1.54</v>
      </c>
      <c r="H68" s="79">
        <v>-0.38</v>
      </c>
      <c r="I68" s="79">
        <v>0.28999999999999998</v>
      </c>
      <c r="J68" s="79">
        <v>-3.67</v>
      </c>
      <c r="K68" s="79">
        <v>-1</v>
      </c>
      <c r="L68" s="79">
        <v>-1.95</v>
      </c>
      <c r="M68" s="79">
        <v>-2.09</v>
      </c>
      <c r="N68" s="119">
        <v>-10.3</v>
      </c>
      <c r="O68" s="38">
        <v>-3.37</v>
      </c>
      <c r="P68" s="38">
        <v>0.51</v>
      </c>
      <c r="Q68" s="38">
        <f t="shared" si="49"/>
        <v>-2.3289704493320738</v>
      </c>
      <c r="R68" s="97">
        <f t="shared" si="49"/>
        <v>-0.72667992926613612</v>
      </c>
      <c r="S68" s="97">
        <f t="shared" si="49"/>
        <v>1.3916334994015976E-2</v>
      </c>
      <c r="T68" s="38">
        <f t="shared" si="48"/>
        <v>-28.985650472388031</v>
      </c>
    </row>
    <row r="69" spans="1:21" ht="15" thickBot="1" x14ac:dyDescent="0.35">
      <c r="A69" s="152" t="s">
        <v>7</v>
      </c>
      <c r="B69" s="3" t="s">
        <v>30</v>
      </c>
      <c r="C69" s="10"/>
      <c r="D69" s="79">
        <v>0</v>
      </c>
      <c r="E69" s="79">
        <v>-0.96</v>
      </c>
      <c r="F69" s="119">
        <v>-14.62</v>
      </c>
      <c r="G69" s="79">
        <v>-7.81</v>
      </c>
      <c r="H69" s="79">
        <v>-2.46</v>
      </c>
      <c r="I69" s="79">
        <v>-3.5</v>
      </c>
      <c r="J69" s="79">
        <v>-5.52</v>
      </c>
      <c r="K69" s="79">
        <v>-10.6</v>
      </c>
      <c r="L69" s="79">
        <v>-12.54</v>
      </c>
      <c r="M69" s="79">
        <v>-2.75</v>
      </c>
      <c r="N69" s="97">
        <v>2.63</v>
      </c>
      <c r="O69" s="38">
        <v>-9.06</v>
      </c>
      <c r="P69" s="38">
        <v>-3.03</v>
      </c>
      <c r="Q69" s="38">
        <f t="shared" si="49"/>
        <v>1.7857142857142856</v>
      </c>
      <c r="R69" s="97">
        <f t="shared" si="49"/>
        <v>-9.4298245614035086</v>
      </c>
      <c r="S69" s="100">
        <f t="shared" si="49"/>
        <v>13.801452784503631</v>
      </c>
      <c r="T69" s="38">
        <f t="shared" si="48"/>
        <v>-56.017039403620871</v>
      </c>
    </row>
    <row r="70" spans="1:21" ht="15" thickBot="1" x14ac:dyDescent="0.35">
      <c r="A70" s="153"/>
      <c r="B70" s="3" t="s">
        <v>31</v>
      </c>
      <c r="C70" s="10"/>
      <c r="D70" s="100">
        <v>2.09</v>
      </c>
      <c r="E70" s="79">
        <v>-4.8899999999999997</v>
      </c>
      <c r="F70" s="79">
        <v>-1.68</v>
      </c>
      <c r="G70" s="79">
        <v>-5.22</v>
      </c>
      <c r="H70" s="79">
        <v>3.41</v>
      </c>
      <c r="I70" s="79">
        <v>-4.75</v>
      </c>
      <c r="J70" s="79">
        <v>-4.07</v>
      </c>
      <c r="K70" s="79">
        <v>4.42</v>
      </c>
      <c r="L70" s="79">
        <v>-4.43</v>
      </c>
      <c r="M70" s="79">
        <v>-4.84</v>
      </c>
      <c r="N70" s="119">
        <v>-7.54</v>
      </c>
      <c r="O70" s="38">
        <v>-2.58</v>
      </c>
      <c r="P70" s="38">
        <v>-3.25</v>
      </c>
      <c r="Q70" s="38">
        <f t="shared" si="49"/>
        <v>0.24897400820793431</v>
      </c>
      <c r="R70" s="97">
        <f t="shared" si="49"/>
        <v>-0.97977675281788157</v>
      </c>
      <c r="S70" s="97">
        <f t="shared" si="49"/>
        <v>-0.71660878672620032</v>
      </c>
      <c r="T70" s="38">
        <f t="shared" si="48"/>
        <v>-29.770430877627657</v>
      </c>
    </row>
    <row r="71" spans="1:21" ht="15" thickBot="1" x14ac:dyDescent="0.35">
      <c r="A71" s="152" t="s">
        <v>8</v>
      </c>
      <c r="B71" s="3" t="s">
        <v>30</v>
      </c>
      <c r="C71" s="10"/>
      <c r="D71" s="79">
        <v>-6.54</v>
      </c>
      <c r="E71" s="79">
        <v>-8.23</v>
      </c>
      <c r="F71" s="79">
        <v>-5.04</v>
      </c>
      <c r="G71" s="79">
        <v>-4.37</v>
      </c>
      <c r="H71" s="79">
        <v>-0.86</v>
      </c>
      <c r="I71" s="79">
        <v>-7.35</v>
      </c>
      <c r="J71" s="79">
        <v>-8.1999999999999993</v>
      </c>
      <c r="K71" s="119">
        <v>-10.98</v>
      </c>
      <c r="L71" s="79">
        <v>0</v>
      </c>
      <c r="M71" s="79">
        <v>-12.01</v>
      </c>
      <c r="N71" s="97">
        <v>3.74</v>
      </c>
      <c r="O71" s="38">
        <v>-10.45</v>
      </c>
      <c r="P71" s="38">
        <v>-8.85</v>
      </c>
      <c r="Q71" s="38">
        <f t="shared" si="49"/>
        <v>-0.88300220750551872</v>
      </c>
      <c r="R71" s="100">
        <f t="shared" si="49"/>
        <v>11.804008908685969</v>
      </c>
      <c r="S71" s="97">
        <f t="shared" si="49"/>
        <v>-9.760956175298805</v>
      </c>
      <c r="T71" s="38">
        <f t="shared" si="48"/>
        <v>-51.730769230769234</v>
      </c>
    </row>
    <row r="72" spans="1:21" ht="15" thickBot="1" x14ac:dyDescent="0.35">
      <c r="A72" s="153"/>
      <c r="B72" s="3" t="s">
        <v>31</v>
      </c>
      <c r="C72" s="10"/>
      <c r="D72" s="97">
        <v>2.29</v>
      </c>
      <c r="E72" s="119">
        <v>-8.23</v>
      </c>
      <c r="F72" s="79">
        <v>-1.44</v>
      </c>
      <c r="G72" s="79">
        <v>-2.0499999999999998</v>
      </c>
      <c r="H72" s="79">
        <v>-0.43</v>
      </c>
      <c r="I72" s="79">
        <v>-0.75</v>
      </c>
      <c r="J72" s="79">
        <v>-4.83</v>
      </c>
      <c r="K72" s="79">
        <v>-2.12</v>
      </c>
      <c r="L72" s="79">
        <v>2.06</v>
      </c>
      <c r="M72" s="79">
        <v>-5.87</v>
      </c>
      <c r="N72" s="79">
        <v>-7.52</v>
      </c>
      <c r="O72" s="38">
        <v>-4.91</v>
      </c>
      <c r="P72" s="38">
        <v>-2.5499999999999998</v>
      </c>
      <c r="Q72" s="38">
        <f t="shared" si="49"/>
        <v>-2.0947657239341497</v>
      </c>
      <c r="R72" s="100">
        <f t="shared" si="49"/>
        <v>4.0231743465373215</v>
      </c>
      <c r="S72" s="97">
        <f t="shared" si="49"/>
        <v>-2.7251767997305909</v>
      </c>
      <c r="T72" s="38">
        <f t="shared" si="48"/>
        <v>-30.05562501132431</v>
      </c>
    </row>
    <row r="73" spans="1:21" ht="15" thickBot="1" x14ac:dyDescent="0.35">
      <c r="A73" s="152" t="s">
        <v>9</v>
      </c>
      <c r="B73" s="3" t="s">
        <v>30</v>
      </c>
      <c r="C73" s="10"/>
      <c r="D73" s="79">
        <v>-3.55</v>
      </c>
      <c r="E73" s="79">
        <v>-4.43</v>
      </c>
      <c r="F73" s="79">
        <v>-2.89</v>
      </c>
      <c r="G73" s="79">
        <v>-8.2899999999999991</v>
      </c>
      <c r="H73" s="79">
        <v>-2.65</v>
      </c>
      <c r="I73" s="79">
        <v>-8.7799999999999994</v>
      </c>
      <c r="J73" s="79">
        <v>-9.9600000000000009</v>
      </c>
      <c r="K73" s="79">
        <v>-13.02</v>
      </c>
      <c r="L73" s="79">
        <v>-0.42</v>
      </c>
      <c r="M73" s="79">
        <v>-9.08</v>
      </c>
      <c r="N73" s="79">
        <v>-0.16</v>
      </c>
      <c r="O73" s="119">
        <v>-16.41</v>
      </c>
      <c r="P73" s="97">
        <v>1.68</v>
      </c>
      <c r="Q73" s="100">
        <f t="shared" si="49"/>
        <v>9.742647058823529</v>
      </c>
      <c r="R73" s="97">
        <f t="shared" si="49"/>
        <v>-7.3701842546063654</v>
      </c>
      <c r="S73" s="97">
        <f t="shared" si="49"/>
        <v>-3.6166365280289332</v>
      </c>
      <c r="T73" s="38">
        <f t="shared" si="48"/>
        <v>-55.403225806451616</v>
      </c>
    </row>
    <row r="74" spans="1:21" ht="15" thickBot="1" x14ac:dyDescent="0.35">
      <c r="A74" s="153"/>
      <c r="B74" s="3" t="s">
        <v>31</v>
      </c>
      <c r="C74" s="10"/>
      <c r="D74" s="97">
        <v>2.35</v>
      </c>
      <c r="E74" s="79">
        <v>-8.0299999999999994</v>
      </c>
      <c r="F74" s="79">
        <v>-3.23</v>
      </c>
      <c r="G74" s="79">
        <v>-1.17</v>
      </c>
      <c r="H74" s="79">
        <v>-3.77</v>
      </c>
      <c r="I74" s="79">
        <v>-3.35</v>
      </c>
      <c r="J74" s="79">
        <v>-4.47</v>
      </c>
      <c r="K74" s="79">
        <v>-3.63</v>
      </c>
      <c r="L74" s="79">
        <v>0.09</v>
      </c>
      <c r="M74" s="79">
        <v>-4.5999999999999996</v>
      </c>
      <c r="N74" s="119">
        <v>-7.61</v>
      </c>
      <c r="O74" s="38">
        <v>-5.52</v>
      </c>
      <c r="P74" s="97">
        <v>-3.37</v>
      </c>
      <c r="Q74" s="38">
        <f t="shared" si="49"/>
        <v>-2.1502389154350485</v>
      </c>
      <c r="R74" s="100">
        <f t="shared" si="49"/>
        <v>2.4814036681619442</v>
      </c>
      <c r="S74" s="97">
        <f t="shared" si="49"/>
        <v>-3.327238475177305</v>
      </c>
      <c r="T74" s="38">
        <f t="shared" si="48"/>
        <v>-37.752638476926258</v>
      </c>
      <c r="U74" s="78"/>
    </row>
    <row r="75" spans="1:21" ht="15" thickBot="1" x14ac:dyDescent="0.35">
      <c r="A75" s="152" t="s">
        <v>10</v>
      </c>
      <c r="B75" s="3" t="s">
        <v>30</v>
      </c>
      <c r="C75" s="10"/>
      <c r="D75" s="97">
        <v>4.1900000000000004</v>
      </c>
      <c r="E75" s="79">
        <v>-5.8</v>
      </c>
      <c r="F75" s="79">
        <v>0.77</v>
      </c>
      <c r="G75" s="79">
        <v>-10.69</v>
      </c>
      <c r="H75" s="79">
        <v>-4.6500000000000004</v>
      </c>
      <c r="I75" s="119">
        <v>-14.04</v>
      </c>
      <c r="J75" s="79">
        <v>-6.95</v>
      </c>
      <c r="K75" s="79">
        <v>-13.33</v>
      </c>
      <c r="L75" s="79">
        <v>0</v>
      </c>
      <c r="M75" s="79">
        <v>-12.93</v>
      </c>
      <c r="N75" s="79">
        <v>-1.1599999999999999</v>
      </c>
      <c r="O75" s="38">
        <v>-0.83</v>
      </c>
      <c r="P75" s="38">
        <v>-3.54</v>
      </c>
      <c r="Q75" s="38">
        <f t="shared" si="49"/>
        <v>0.69808027923211169</v>
      </c>
      <c r="R75" s="97">
        <f t="shared" si="49"/>
        <v>-13.864818024263432</v>
      </c>
      <c r="S75" s="100">
        <f t="shared" si="49"/>
        <v>11.468812877263582</v>
      </c>
      <c r="T75" s="38">
        <f t="shared" si="48"/>
        <v>-58.305369127516784</v>
      </c>
    </row>
    <row r="76" spans="1:21" ht="15" thickBot="1" x14ac:dyDescent="0.35">
      <c r="A76" s="153"/>
      <c r="B76" s="3" t="s">
        <v>31</v>
      </c>
      <c r="C76" s="10"/>
      <c r="D76" s="97">
        <v>-1.6</v>
      </c>
      <c r="E76" s="79">
        <v>-6.68</v>
      </c>
      <c r="F76" s="79">
        <v>-4.72</v>
      </c>
      <c r="G76" s="79">
        <v>-3.19</v>
      </c>
      <c r="H76" s="79">
        <v>-2.11</v>
      </c>
      <c r="I76" s="79">
        <v>-5.69</v>
      </c>
      <c r="J76" s="79">
        <v>-6.89</v>
      </c>
      <c r="K76" s="79">
        <v>-2.36</v>
      </c>
      <c r="L76" s="79">
        <v>-1.93</v>
      </c>
      <c r="M76" s="79">
        <v>-4.32</v>
      </c>
      <c r="N76" s="119">
        <v>-9.8000000000000007</v>
      </c>
      <c r="O76" s="38">
        <v>-3.18</v>
      </c>
      <c r="P76" s="38">
        <v>-2.9</v>
      </c>
      <c r="Q76" s="97">
        <f t="shared" si="49"/>
        <v>-0.66509403053535154</v>
      </c>
      <c r="R76" s="97">
        <f t="shared" si="49"/>
        <v>-0.87733764306210626</v>
      </c>
      <c r="S76" s="100">
        <f t="shared" si="49"/>
        <v>4.4754267460819213</v>
      </c>
      <c r="T76" s="38">
        <f t="shared" si="48"/>
        <v>-44.311232998554644</v>
      </c>
    </row>
    <row r="77" spans="1:21" ht="15" thickBot="1" x14ac:dyDescent="0.35">
      <c r="A77" s="158" t="s">
        <v>11</v>
      </c>
      <c r="B77" s="3" t="s">
        <v>30</v>
      </c>
      <c r="C77" s="24"/>
      <c r="D77" s="40">
        <v>-1.63</v>
      </c>
      <c r="E77" s="40">
        <v>-5.97</v>
      </c>
      <c r="F77" s="40">
        <v>-6.72</v>
      </c>
      <c r="G77" s="40">
        <v>-4.97</v>
      </c>
      <c r="H77" s="40">
        <v>-2.56</v>
      </c>
      <c r="I77" s="40">
        <v>-9.49</v>
      </c>
      <c r="J77" s="40">
        <v>-7.8</v>
      </c>
      <c r="K77" s="127">
        <v>-10.44</v>
      </c>
      <c r="L77" s="40">
        <v>-2.9</v>
      </c>
      <c r="M77" s="40">
        <v>-6.17</v>
      </c>
      <c r="N77" s="40">
        <v>-2.77</v>
      </c>
      <c r="O77" s="39">
        <v>-9.3800000000000008</v>
      </c>
      <c r="P77" s="98">
        <v>-0.59</v>
      </c>
      <c r="Q77" s="98">
        <f t="shared" si="49"/>
        <v>1.3901212658976634</v>
      </c>
      <c r="R77" s="98">
        <f t="shared" si="49"/>
        <v>-4.229871645274212</v>
      </c>
      <c r="S77" s="101">
        <f t="shared" si="49"/>
        <v>2.8936947913493758</v>
      </c>
      <c r="T77" s="37">
        <f t="shared" si="48"/>
        <v>-53.734498308906431</v>
      </c>
    </row>
    <row r="78" spans="1:21" ht="15" thickBot="1" x14ac:dyDescent="0.35">
      <c r="A78" s="159"/>
      <c r="B78" s="3" t="s">
        <v>31</v>
      </c>
      <c r="C78" s="20"/>
      <c r="D78" s="101">
        <v>1.39</v>
      </c>
      <c r="E78" s="40">
        <v>-5.82</v>
      </c>
      <c r="F78" s="40">
        <v>-3.73</v>
      </c>
      <c r="G78" s="40">
        <v>-2.42</v>
      </c>
      <c r="H78" s="40">
        <v>-0.56999999999999995</v>
      </c>
      <c r="I78" s="40">
        <v>-2.13</v>
      </c>
      <c r="J78" s="40">
        <v>-4.6399999999999997</v>
      </c>
      <c r="K78" s="40">
        <v>-1.1200000000000001</v>
      </c>
      <c r="L78" s="40">
        <v>-0.83</v>
      </c>
      <c r="M78" s="40">
        <v>-4.17</v>
      </c>
      <c r="N78" s="127">
        <v>-8.61</v>
      </c>
      <c r="O78" s="39">
        <v>-3.29</v>
      </c>
      <c r="P78" s="39">
        <v>-2.69</v>
      </c>
      <c r="Q78" s="39">
        <f t="shared" si="49"/>
        <v>-1.6830780379618313</v>
      </c>
      <c r="R78" s="98">
        <f t="shared" si="49"/>
        <v>0.91325125546735786</v>
      </c>
      <c r="S78" s="98">
        <f t="shared" si="49"/>
        <v>-0.97321159827430515</v>
      </c>
      <c r="T78" s="37">
        <f t="shared" si="48"/>
        <v>-33.248233258145227</v>
      </c>
    </row>
    <row r="79" spans="1:21" x14ac:dyDescent="0.3">
      <c r="A79" s="161" t="s">
        <v>101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</row>
    <row r="80" spans="1:21" x14ac:dyDescent="0.3">
      <c r="A80" s="160" t="s">
        <v>28</v>
      </c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</row>
  </sheetData>
  <mergeCells count="49">
    <mergeCell ref="A50:A51"/>
    <mergeCell ref="A52:A53"/>
    <mergeCell ref="A79:T79"/>
    <mergeCell ref="A1:T1"/>
    <mergeCell ref="A23:P23"/>
    <mergeCell ref="A42:P42"/>
    <mergeCell ref="A29:A30"/>
    <mergeCell ref="A31:A32"/>
    <mergeCell ref="A33:A34"/>
    <mergeCell ref="A35:A36"/>
    <mergeCell ref="A37:A38"/>
    <mergeCell ref="A39:A40"/>
    <mergeCell ref="A15:A16"/>
    <mergeCell ref="A25:A26"/>
    <mergeCell ref="A27:A28"/>
    <mergeCell ref="A61:O61"/>
    <mergeCell ref="A46:A47"/>
    <mergeCell ref="A48:A49"/>
    <mergeCell ref="A80:N80"/>
    <mergeCell ref="A21:O21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43:B43"/>
    <mergeCell ref="A44:A45"/>
    <mergeCell ref="W15:AB15"/>
    <mergeCell ref="W16:X16"/>
    <mergeCell ref="W17:W24"/>
    <mergeCell ref="A17:A18"/>
    <mergeCell ref="A19:A20"/>
    <mergeCell ref="A24:B24"/>
    <mergeCell ref="A13:A14"/>
    <mergeCell ref="W3:AB3"/>
    <mergeCell ref="W4:X4"/>
    <mergeCell ref="W5:W12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" workbookViewId="0">
      <selection activeCell="J13" sqref="J13"/>
    </sheetView>
  </sheetViews>
  <sheetFormatPr defaultRowHeight="14.4" x14ac:dyDescent="0.3"/>
  <sheetData>
    <row r="1" spans="1:8" x14ac:dyDescent="0.3">
      <c r="A1" s="81" t="s">
        <v>47</v>
      </c>
      <c r="B1" s="80"/>
      <c r="C1" s="80"/>
      <c r="D1" s="80"/>
      <c r="E1" s="80"/>
      <c r="F1" s="90"/>
      <c r="G1" s="90"/>
      <c r="H1" s="90"/>
    </row>
    <row r="2" spans="1:8" x14ac:dyDescent="0.3">
      <c r="A2" s="80"/>
      <c r="B2" s="86"/>
      <c r="C2" s="86"/>
      <c r="D2" s="86"/>
      <c r="E2" s="86"/>
      <c r="F2" s="86"/>
      <c r="G2" s="86"/>
      <c r="H2" s="86"/>
    </row>
    <row r="3" spans="1:8" x14ac:dyDescent="0.3">
      <c r="A3" s="176" t="s">
        <v>48</v>
      </c>
      <c r="B3" s="94" t="s">
        <v>49</v>
      </c>
      <c r="C3" s="95"/>
      <c r="D3" s="95"/>
      <c r="E3" s="80"/>
      <c r="F3" s="94" t="s">
        <v>50</v>
      </c>
      <c r="G3" s="95"/>
      <c r="H3" s="95"/>
    </row>
    <row r="4" spans="1:8" x14ac:dyDescent="0.3">
      <c r="A4" s="177"/>
      <c r="B4" s="89" t="s">
        <v>51</v>
      </c>
      <c r="C4" s="89" t="s">
        <v>52</v>
      </c>
      <c r="D4" s="89" t="s">
        <v>53</v>
      </c>
      <c r="E4" s="86"/>
      <c r="F4" s="89" t="s">
        <v>51</v>
      </c>
      <c r="G4" s="89" t="s">
        <v>52</v>
      </c>
      <c r="H4" s="89" t="s">
        <v>53</v>
      </c>
    </row>
    <row r="5" spans="1:8" x14ac:dyDescent="0.3">
      <c r="A5" s="80"/>
      <c r="B5" s="80"/>
      <c r="C5" s="80"/>
      <c r="D5" s="80"/>
      <c r="E5" s="80"/>
      <c r="F5" s="83"/>
      <c r="G5" s="83"/>
      <c r="H5" s="83"/>
    </row>
    <row r="6" spans="1:8" x14ac:dyDescent="0.3">
      <c r="A6" s="175" t="s">
        <v>54</v>
      </c>
      <c r="B6" s="175"/>
      <c r="C6" s="175"/>
      <c r="D6" s="175"/>
      <c r="E6" s="175"/>
      <c r="F6" s="175"/>
      <c r="G6" s="175"/>
      <c r="H6" s="175"/>
    </row>
    <row r="7" spans="1:8" x14ac:dyDescent="0.3">
      <c r="A7" s="82"/>
      <c r="B7" s="83"/>
      <c r="C7" s="83"/>
      <c r="D7" s="83"/>
      <c r="E7" s="80"/>
      <c r="F7" s="83"/>
      <c r="G7" s="83"/>
      <c r="H7" s="83"/>
    </row>
    <row r="8" spans="1:8" x14ac:dyDescent="0.3">
      <c r="A8" s="84" t="s">
        <v>55</v>
      </c>
      <c r="B8" s="87">
        <v>12943</v>
      </c>
      <c r="C8" s="87">
        <v>230</v>
      </c>
      <c r="D8" s="87">
        <v>18688</v>
      </c>
      <c r="E8" s="80"/>
      <c r="F8" s="87">
        <v>12957</v>
      </c>
      <c r="G8" s="87">
        <v>289</v>
      </c>
      <c r="H8" s="87">
        <v>18409</v>
      </c>
    </row>
    <row r="9" spans="1:8" x14ac:dyDescent="0.3">
      <c r="A9" s="84" t="s">
        <v>56</v>
      </c>
      <c r="B9" s="87">
        <v>12769</v>
      </c>
      <c r="C9" s="87">
        <v>241</v>
      </c>
      <c r="D9" s="87">
        <v>18187</v>
      </c>
      <c r="E9" s="80"/>
      <c r="F9" s="87">
        <v>11401</v>
      </c>
      <c r="G9" s="87">
        <v>196</v>
      </c>
      <c r="H9" s="87">
        <v>16173</v>
      </c>
    </row>
    <row r="10" spans="1:8" x14ac:dyDescent="0.3">
      <c r="A10" s="84" t="s">
        <v>57</v>
      </c>
      <c r="B10" s="87">
        <v>13499</v>
      </c>
      <c r="C10" s="87">
        <v>227</v>
      </c>
      <c r="D10" s="87">
        <v>19352</v>
      </c>
      <c r="E10" s="80"/>
      <c r="F10" s="87">
        <v>13582</v>
      </c>
      <c r="G10" s="87">
        <v>232</v>
      </c>
      <c r="H10" s="87">
        <v>19182</v>
      </c>
    </row>
    <row r="11" spans="1:8" x14ac:dyDescent="0.3">
      <c r="A11" s="84" t="s">
        <v>58</v>
      </c>
      <c r="B11" s="87">
        <v>14776</v>
      </c>
      <c r="C11" s="87">
        <v>237</v>
      </c>
      <c r="D11" s="87">
        <v>20832</v>
      </c>
      <c r="E11" s="80"/>
      <c r="F11" s="87">
        <v>14265</v>
      </c>
      <c r="G11" s="87">
        <v>245</v>
      </c>
      <c r="H11" s="87">
        <v>20376</v>
      </c>
    </row>
    <row r="12" spans="1:8" x14ac:dyDescent="0.3">
      <c r="A12" s="84" t="s">
        <v>59</v>
      </c>
      <c r="B12" s="87">
        <v>16146</v>
      </c>
      <c r="C12" s="87">
        <v>273</v>
      </c>
      <c r="D12" s="87">
        <v>22692</v>
      </c>
      <c r="E12" s="80"/>
      <c r="F12" s="87">
        <v>15759</v>
      </c>
      <c r="G12" s="87">
        <v>274</v>
      </c>
      <c r="H12" s="87">
        <v>22228</v>
      </c>
    </row>
    <row r="13" spans="1:8" x14ac:dyDescent="0.3">
      <c r="A13" s="84" t="s">
        <v>60</v>
      </c>
      <c r="B13" s="87">
        <v>15740</v>
      </c>
      <c r="C13" s="87">
        <v>302</v>
      </c>
      <c r="D13" s="87">
        <v>22249</v>
      </c>
      <c r="E13" s="80"/>
      <c r="F13" s="87">
        <v>16264</v>
      </c>
      <c r="G13" s="87">
        <v>303</v>
      </c>
      <c r="H13" s="87">
        <v>22617</v>
      </c>
    </row>
    <row r="14" spans="1:8" x14ac:dyDescent="0.3">
      <c r="A14" s="84" t="s">
        <v>61</v>
      </c>
      <c r="B14" s="87">
        <v>16981</v>
      </c>
      <c r="C14" s="87">
        <v>367</v>
      </c>
      <c r="D14" s="87">
        <v>24281</v>
      </c>
      <c r="E14" s="80"/>
      <c r="F14" s="87">
        <v>17448</v>
      </c>
      <c r="G14" s="87">
        <v>394</v>
      </c>
      <c r="H14" s="87">
        <v>24761</v>
      </c>
    </row>
    <row r="15" spans="1:8" x14ac:dyDescent="0.3">
      <c r="A15" s="84" t="s">
        <v>62</v>
      </c>
      <c r="B15" s="87">
        <v>13968</v>
      </c>
      <c r="C15" s="87">
        <v>338</v>
      </c>
      <c r="D15" s="87">
        <v>20342</v>
      </c>
      <c r="E15" s="80"/>
      <c r="F15" s="87">
        <v>13641</v>
      </c>
      <c r="G15" s="87">
        <v>335</v>
      </c>
      <c r="H15" s="87">
        <v>20187</v>
      </c>
    </row>
    <row r="16" spans="1:8" x14ac:dyDescent="0.3">
      <c r="A16" s="84" t="s">
        <v>63</v>
      </c>
      <c r="B16" s="87">
        <v>15226</v>
      </c>
      <c r="C16" s="87">
        <v>295</v>
      </c>
      <c r="D16" s="87">
        <v>21108</v>
      </c>
      <c r="E16" s="80"/>
      <c r="F16" s="87">
        <v>15266</v>
      </c>
      <c r="G16" s="87">
        <v>315</v>
      </c>
      <c r="H16" s="87">
        <v>21228</v>
      </c>
    </row>
    <row r="17" spans="1:8" x14ac:dyDescent="0.3">
      <c r="A17" s="84" t="s">
        <v>64</v>
      </c>
      <c r="B17" s="87">
        <v>15563</v>
      </c>
      <c r="C17" s="87">
        <v>276</v>
      </c>
      <c r="D17" s="87">
        <v>21844</v>
      </c>
      <c r="E17" s="80"/>
      <c r="F17" s="87">
        <v>15574</v>
      </c>
      <c r="G17" s="87">
        <v>287</v>
      </c>
      <c r="H17" s="87">
        <v>21837</v>
      </c>
    </row>
    <row r="18" spans="1:8" x14ac:dyDescent="0.3">
      <c r="A18" s="84" t="s">
        <v>65</v>
      </c>
      <c r="B18" s="87">
        <v>14543</v>
      </c>
      <c r="C18" s="87">
        <v>265</v>
      </c>
      <c r="D18" s="87">
        <v>20445</v>
      </c>
      <c r="E18" s="80"/>
      <c r="F18" s="87">
        <v>14243</v>
      </c>
      <c r="G18" s="87">
        <v>263</v>
      </c>
      <c r="H18" s="87">
        <v>19901</v>
      </c>
    </row>
    <row r="19" spans="1:8" x14ac:dyDescent="0.3">
      <c r="A19" s="84" t="s">
        <v>66</v>
      </c>
      <c r="B19" s="87">
        <v>13637</v>
      </c>
      <c r="C19" s="87">
        <v>232</v>
      </c>
      <c r="D19" s="87">
        <v>19155</v>
      </c>
      <c r="E19" s="80"/>
      <c r="F19" s="87">
        <v>14139</v>
      </c>
      <c r="G19" s="87">
        <v>295</v>
      </c>
      <c r="H19" s="87">
        <v>20021</v>
      </c>
    </row>
    <row r="20" spans="1:8" x14ac:dyDescent="0.3">
      <c r="A20" s="85" t="s">
        <v>67</v>
      </c>
      <c r="B20" s="88">
        <v>175791</v>
      </c>
      <c r="C20" s="88">
        <v>3283</v>
      </c>
      <c r="D20" s="88">
        <v>249175</v>
      </c>
      <c r="E20" s="80"/>
      <c r="F20" s="88">
        <v>174539</v>
      </c>
      <c r="G20" s="88">
        <v>3428</v>
      </c>
      <c r="H20" s="88">
        <v>246920</v>
      </c>
    </row>
    <row r="21" spans="1:8" x14ac:dyDescent="0.3">
      <c r="A21" s="80"/>
      <c r="B21" s="80"/>
      <c r="C21" s="80"/>
      <c r="D21" s="80"/>
      <c r="E21" s="80"/>
      <c r="F21" s="83"/>
      <c r="G21" s="83"/>
      <c r="H21" s="83"/>
    </row>
    <row r="22" spans="1:8" x14ac:dyDescent="0.3">
      <c r="A22" s="175" t="s">
        <v>68</v>
      </c>
      <c r="B22" s="175"/>
      <c r="C22" s="175"/>
      <c r="D22" s="175"/>
      <c r="E22" s="175"/>
      <c r="F22" s="175"/>
      <c r="G22" s="175"/>
      <c r="H22" s="175"/>
    </row>
    <row r="23" spans="1:8" x14ac:dyDescent="0.3">
      <c r="A23" s="82"/>
      <c r="B23" s="83"/>
      <c r="C23" s="83"/>
      <c r="D23" s="83"/>
      <c r="E23" s="80"/>
      <c r="F23" s="83"/>
      <c r="G23" s="83"/>
      <c r="H23" s="83"/>
    </row>
    <row r="24" spans="1:8" x14ac:dyDescent="0.3">
      <c r="A24" s="84" t="s">
        <v>2</v>
      </c>
      <c r="B24" s="87">
        <v>25831</v>
      </c>
      <c r="C24" s="87">
        <v>456</v>
      </c>
      <c r="D24" s="87">
        <v>36179</v>
      </c>
      <c r="E24" s="80"/>
      <c r="F24" s="87">
        <v>25893</v>
      </c>
      <c r="G24" s="87">
        <v>494</v>
      </c>
      <c r="H24" s="87">
        <v>35909</v>
      </c>
    </row>
    <row r="25" spans="1:8" x14ac:dyDescent="0.3">
      <c r="A25" s="84" t="s">
        <v>5</v>
      </c>
      <c r="B25" s="87">
        <v>26520</v>
      </c>
      <c r="C25" s="87">
        <v>422</v>
      </c>
      <c r="D25" s="87">
        <v>36033</v>
      </c>
      <c r="E25" s="80"/>
      <c r="F25" s="87">
        <v>25881</v>
      </c>
      <c r="G25" s="87">
        <v>420</v>
      </c>
      <c r="H25" s="87">
        <v>35527</v>
      </c>
    </row>
    <row r="26" spans="1:8" x14ac:dyDescent="0.3">
      <c r="A26" s="84" t="s">
        <v>6</v>
      </c>
      <c r="B26" s="87">
        <v>26376</v>
      </c>
      <c r="C26" s="87">
        <v>440</v>
      </c>
      <c r="D26" s="87">
        <v>35929</v>
      </c>
      <c r="E26" s="80"/>
      <c r="F26" s="87">
        <v>26715</v>
      </c>
      <c r="G26" s="87">
        <v>435</v>
      </c>
      <c r="H26" s="87">
        <v>36192</v>
      </c>
    </row>
    <row r="27" spans="1:8" x14ac:dyDescent="0.3">
      <c r="A27" s="84" t="s">
        <v>7</v>
      </c>
      <c r="B27" s="87">
        <v>26572</v>
      </c>
      <c r="C27" s="87">
        <v>413</v>
      </c>
      <c r="D27" s="87">
        <v>36282</v>
      </c>
      <c r="E27" s="80"/>
      <c r="F27" s="87">
        <v>26854</v>
      </c>
      <c r="G27" s="87">
        <v>456</v>
      </c>
      <c r="H27" s="87">
        <v>36641</v>
      </c>
    </row>
    <row r="28" spans="1:8" x14ac:dyDescent="0.3">
      <c r="A28" s="84" t="s">
        <v>8</v>
      </c>
      <c r="B28" s="87">
        <v>27937</v>
      </c>
      <c r="C28" s="87">
        <v>502</v>
      </c>
      <c r="D28" s="87">
        <v>38603</v>
      </c>
      <c r="E28" s="80"/>
      <c r="F28" s="87">
        <v>26900</v>
      </c>
      <c r="G28" s="87">
        <v>449</v>
      </c>
      <c r="H28" s="87">
        <v>37110</v>
      </c>
    </row>
    <row r="29" spans="1:8" x14ac:dyDescent="0.3">
      <c r="A29" s="84" t="s">
        <v>9</v>
      </c>
      <c r="B29" s="87">
        <v>24272</v>
      </c>
      <c r="C29" s="87">
        <v>553</v>
      </c>
      <c r="D29" s="87">
        <v>36096</v>
      </c>
      <c r="E29" s="80"/>
      <c r="F29" s="87">
        <v>23711</v>
      </c>
      <c r="G29" s="87">
        <v>597</v>
      </c>
      <c r="H29" s="87">
        <v>35222</v>
      </c>
    </row>
    <row r="30" spans="1:8" x14ac:dyDescent="0.3">
      <c r="A30" s="84" t="s">
        <v>10</v>
      </c>
      <c r="B30" s="87">
        <v>18283</v>
      </c>
      <c r="C30" s="87">
        <v>497</v>
      </c>
      <c r="D30" s="87">
        <v>30053</v>
      </c>
      <c r="E30" s="80"/>
      <c r="F30" s="87">
        <v>18585</v>
      </c>
      <c r="G30" s="87">
        <v>577</v>
      </c>
      <c r="H30" s="87">
        <v>30319</v>
      </c>
    </row>
    <row r="31" spans="1:8" x14ac:dyDescent="0.3">
      <c r="A31" s="85" t="s">
        <v>11</v>
      </c>
      <c r="B31" s="88">
        <v>175791</v>
      </c>
      <c r="C31" s="88">
        <v>3283</v>
      </c>
      <c r="D31" s="88">
        <v>249175</v>
      </c>
      <c r="E31" s="80"/>
      <c r="F31" s="88">
        <v>174539</v>
      </c>
      <c r="G31" s="88">
        <v>3428</v>
      </c>
      <c r="H31" s="88">
        <v>246920</v>
      </c>
    </row>
    <row r="32" spans="1:8" x14ac:dyDescent="0.3">
      <c r="A32" s="80"/>
      <c r="B32" s="80"/>
      <c r="C32" s="80"/>
      <c r="D32" s="80"/>
      <c r="E32" s="80"/>
      <c r="F32" s="83"/>
      <c r="G32" s="83"/>
      <c r="H32" s="83"/>
    </row>
    <row r="33" spans="1:8" x14ac:dyDescent="0.3">
      <c r="A33" s="178" t="s">
        <v>69</v>
      </c>
      <c r="B33" s="178"/>
      <c r="C33" s="178"/>
      <c r="D33" s="178"/>
      <c r="E33" s="178"/>
      <c r="F33" s="178"/>
      <c r="G33" s="178"/>
      <c r="H33" s="178"/>
    </row>
    <row r="34" spans="1:8" x14ac:dyDescent="0.3">
      <c r="A34" s="82"/>
      <c r="B34" s="83"/>
      <c r="C34" s="83"/>
      <c r="D34" s="83"/>
      <c r="E34" s="80"/>
      <c r="F34" s="83"/>
      <c r="G34" s="83"/>
      <c r="H34" s="83"/>
    </row>
    <row r="35" spans="1:8" x14ac:dyDescent="0.3">
      <c r="A35" s="84" t="s">
        <v>70</v>
      </c>
      <c r="B35" s="87">
        <v>20450</v>
      </c>
      <c r="C35" s="87">
        <v>554</v>
      </c>
      <c r="D35" s="87">
        <v>33690</v>
      </c>
      <c r="E35" s="80"/>
      <c r="F35" s="92">
        <v>20881</v>
      </c>
      <c r="G35" s="92">
        <v>652</v>
      </c>
      <c r="H35" s="91">
        <v>34058</v>
      </c>
    </row>
    <row r="36" spans="1:8" x14ac:dyDescent="0.3">
      <c r="A36" s="84" t="s">
        <v>71</v>
      </c>
      <c r="B36" s="87">
        <v>155341</v>
      </c>
      <c r="C36" s="87">
        <v>2729</v>
      </c>
      <c r="D36" s="87">
        <v>215485</v>
      </c>
      <c r="E36" s="80"/>
      <c r="F36" s="92">
        <v>153658</v>
      </c>
      <c r="G36" s="92">
        <v>2776</v>
      </c>
      <c r="H36" s="91">
        <v>212862</v>
      </c>
    </row>
    <row r="37" spans="1:8" x14ac:dyDescent="0.3">
      <c r="A37" s="85" t="s">
        <v>11</v>
      </c>
      <c r="B37" s="88">
        <v>175791</v>
      </c>
      <c r="C37" s="88">
        <v>3283</v>
      </c>
      <c r="D37" s="88">
        <v>249175</v>
      </c>
      <c r="E37" s="80"/>
      <c r="F37" s="88">
        <v>174539</v>
      </c>
      <c r="G37" s="88">
        <v>3428</v>
      </c>
      <c r="H37" s="88">
        <v>246920</v>
      </c>
    </row>
    <row r="38" spans="1:8" x14ac:dyDescent="0.3">
      <c r="A38" s="80"/>
      <c r="B38" s="80"/>
      <c r="C38" s="80"/>
      <c r="D38" s="80"/>
      <c r="E38" s="80"/>
      <c r="F38" s="83"/>
      <c r="G38" s="83"/>
      <c r="H38" s="83"/>
    </row>
    <row r="39" spans="1:8" x14ac:dyDescent="0.3">
      <c r="A39" s="175" t="s">
        <v>72</v>
      </c>
      <c r="B39" s="175"/>
      <c r="C39" s="175"/>
      <c r="D39" s="175"/>
      <c r="E39" s="175"/>
      <c r="F39" s="175"/>
      <c r="G39" s="175"/>
      <c r="H39" s="175"/>
    </row>
    <row r="40" spans="1:8" x14ac:dyDescent="0.3">
      <c r="A40" s="82"/>
      <c r="B40" s="83"/>
      <c r="C40" s="83"/>
      <c r="D40" s="83"/>
      <c r="E40" s="80"/>
      <c r="F40" s="83"/>
      <c r="G40" s="83"/>
      <c r="H40" s="83"/>
    </row>
    <row r="41" spans="1:8" x14ac:dyDescent="0.3">
      <c r="A41" s="84" t="s">
        <v>73</v>
      </c>
      <c r="B41" s="87">
        <v>3272</v>
      </c>
      <c r="C41" s="87">
        <v>121</v>
      </c>
      <c r="D41" s="87">
        <v>5506</v>
      </c>
      <c r="E41" s="80"/>
      <c r="F41" s="87">
        <v>3559</v>
      </c>
      <c r="G41" s="87">
        <v>108</v>
      </c>
      <c r="H41" s="87">
        <v>5684</v>
      </c>
    </row>
    <row r="42" spans="1:8" x14ac:dyDescent="0.3">
      <c r="A42" s="93" t="s">
        <v>74</v>
      </c>
      <c r="B42" s="87">
        <v>2238</v>
      </c>
      <c r="C42" s="87">
        <v>82</v>
      </c>
      <c r="D42" s="87">
        <v>3670</v>
      </c>
      <c r="E42" s="80"/>
      <c r="F42" s="87">
        <v>4279</v>
      </c>
      <c r="G42" s="87">
        <v>100</v>
      </c>
      <c r="H42" s="87">
        <v>6169</v>
      </c>
    </row>
    <row r="43" spans="1:8" x14ac:dyDescent="0.3">
      <c r="A43" s="93" t="s">
        <v>75</v>
      </c>
      <c r="B43" s="87">
        <v>1653</v>
      </c>
      <c r="C43" s="87">
        <v>68</v>
      </c>
      <c r="D43" s="87">
        <v>2649</v>
      </c>
      <c r="E43" s="80"/>
      <c r="F43" s="87">
        <v>1955</v>
      </c>
      <c r="G43" s="87">
        <v>90</v>
      </c>
      <c r="H43" s="87">
        <v>3035</v>
      </c>
    </row>
    <row r="44" spans="1:8" x14ac:dyDescent="0.3">
      <c r="A44" s="93" t="s">
        <v>76</v>
      </c>
      <c r="B44" s="87">
        <v>1385</v>
      </c>
      <c r="C44" s="87">
        <v>70</v>
      </c>
      <c r="D44" s="87">
        <v>2226</v>
      </c>
      <c r="E44" s="80"/>
      <c r="F44" s="87">
        <v>1519</v>
      </c>
      <c r="G44" s="87">
        <v>85</v>
      </c>
      <c r="H44" s="87">
        <v>2496</v>
      </c>
    </row>
    <row r="45" spans="1:8" x14ac:dyDescent="0.3">
      <c r="A45" s="93" t="s">
        <v>77</v>
      </c>
      <c r="B45" s="87">
        <v>1233</v>
      </c>
      <c r="C45" s="87">
        <v>76</v>
      </c>
      <c r="D45" s="87">
        <v>1951</v>
      </c>
      <c r="E45" s="80"/>
      <c r="F45" s="87">
        <v>1373</v>
      </c>
      <c r="G45" s="87">
        <v>72</v>
      </c>
      <c r="H45" s="87">
        <v>2205</v>
      </c>
    </row>
    <row r="46" spans="1:8" x14ac:dyDescent="0.3">
      <c r="A46" s="93" t="s">
        <v>78</v>
      </c>
      <c r="B46" s="87">
        <v>1826</v>
      </c>
      <c r="C46" s="87">
        <v>84</v>
      </c>
      <c r="D46" s="87">
        <v>2797</v>
      </c>
      <c r="E46" s="80"/>
      <c r="F46" s="87">
        <v>1838</v>
      </c>
      <c r="G46" s="87">
        <v>91</v>
      </c>
      <c r="H46" s="87">
        <v>2727</v>
      </c>
    </row>
    <row r="47" spans="1:8" x14ac:dyDescent="0.3">
      <c r="A47" s="93" t="s">
        <v>79</v>
      </c>
      <c r="B47" s="87">
        <v>3061</v>
      </c>
      <c r="C47" s="87">
        <v>110</v>
      </c>
      <c r="D47" s="87">
        <v>4231</v>
      </c>
      <c r="E47" s="80"/>
      <c r="F47" s="87">
        <v>3009</v>
      </c>
      <c r="G47" s="87">
        <v>126</v>
      </c>
      <c r="H47" s="87">
        <v>4120</v>
      </c>
    </row>
    <row r="48" spans="1:8" x14ac:dyDescent="0.3">
      <c r="A48" s="93" t="s">
        <v>80</v>
      </c>
      <c r="B48" s="87">
        <v>8407</v>
      </c>
      <c r="C48" s="87">
        <v>133</v>
      </c>
      <c r="D48" s="87">
        <v>11139</v>
      </c>
      <c r="E48" s="80"/>
      <c r="F48" s="87">
        <v>8262</v>
      </c>
      <c r="G48" s="87">
        <v>132</v>
      </c>
      <c r="H48" s="87">
        <v>11044</v>
      </c>
    </row>
    <row r="49" spans="1:8" x14ac:dyDescent="0.3">
      <c r="A49" s="93" t="s">
        <v>81</v>
      </c>
      <c r="B49" s="87">
        <v>11361</v>
      </c>
      <c r="C49" s="87">
        <v>158</v>
      </c>
      <c r="D49" s="87">
        <v>14933</v>
      </c>
      <c r="E49" s="80"/>
      <c r="F49" s="87">
        <v>11272</v>
      </c>
      <c r="G49" s="87">
        <v>149</v>
      </c>
      <c r="H49" s="87">
        <v>15000</v>
      </c>
    </row>
    <row r="50" spans="1:8" x14ac:dyDescent="0.3">
      <c r="A50" s="93" t="s">
        <v>82</v>
      </c>
      <c r="B50" s="87">
        <v>10530</v>
      </c>
      <c r="C50" s="87">
        <v>167</v>
      </c>
      <c r="D50" s="87">
        <v>13756</v>
      </c>
      <c r="E50" s="80"/>
      <c r="F50" s="87">
        <v>10500</v>
      </c>
      <c r="G50" s="87">
        <v>172</v>
      </c>
      <c r="H50" s="87">
        <v>13941</v>
      </c>
    </row>
    <row r="51" spans="1:8" x14ac:dyDescent="0.3">
      <c r="A51" s="93" t="s">
        <v>83</v>
      </c>
      <c r="B51" s="87">
        <v>10957</v>
      </c>
      <c r="C51" s="87">
        <v>157</v>
      </c>
      <c r="D51" s="87">
        <v>14647</v>
      </c>
      <c r="E51" s="80"/>
      <c r="F51" s="87">
        <v>10845</v>
      </c>
      <c r="G51" s="87">
        <v>171</v>
      </c>
      <c r="H51" s="87">
        <v>14334</v>
      </c>
    </row>
    <row r="52" spans="1:8" x14ac:dyDescent="0.3">
      <c r="A52" s="93" t="s">
        <v>84</v>
      </c>
      <c r="B52" s="87">
        <v>11216</v>
      </c>
      <c r="C52" s="87">
        <v>173</v>
      </c>
      <c r="D52" s="87">
        <v>15232</v>
      </c>
      <c r="E52" s="80"/>
      <c r="F52" s="87">
        <v>11412</v>
      </c>
      <c r="G52" s="87">
        <v>180</v>
      </c>
      <c r="H52" s="87">
        <v>15518</v>
      </c>
    </row>
    <row r="53" spans="1:8" x14ac:dyDescent="0.3">
      <c r="A53" s="93" t="s">
        <v>85</v>
      </c>
      <c r="B53" s="87">
        <v>11792</v>
      </c>
      <c r="C53" s="87">
        <v>156</v>
      </c>
      <c r="D53" s="87">
        <v>16233</v>
      </c>
      <c r="E53" s="80"/>
      <c r="F53" s="87">
        <v>11289</v>
      </c>
      <c r="G53" s="87">
        <v>177</v>
      </c>
      <c r="H53" s="87">
        <v>15562</v>
      </c>
    </row>
    <row r="54" spans="1:8" x14ac:dyDescent="0.3">
      <c r="A54" s="93" t="s">
        <v>86</v>
      </c>
      <c r="B54" s="87">
        <v>10809</v>
      </c>
      <c r="C54" s="87">
        <v>162</v>
      </c>
      <c r="D54" s="87">
        <v>15257</v>
      </c>
      <c r="E54" s="80"/>
      <c r="F54" s="87">
        <v>10416</v>
      </c>
      <c r="G54" s="87">
        <v>150</v>
      </c>
      <c r="H54" s="87">
        <v>14581</v>
      </c>
    </row>
    <row r="55" spans="1:8" x14ac:dyDescent="0.3">
      <c r="A55" s="93" t="s">
        <v>87</v>
      </c>
      <c r="B55" s="87">
        <v>10266</v>
      </c>
      <c r="C55" s="87">
        <v>147</v>
      </c>
      <c r="D55" s="87">
        <v>14347</v>
      </c>
      <c r="E55" s="80"/>
      <c r="F55" s="87">
        <v>9718</v>
      </c>
      <c r="G55" s="87">
        <v>163</v>
      </c>
      <c r="H55" s="87">
        <v>13675</v>
      </c>
    </row>
    <row r="56" spans="1:8" x14ac:dyDescent="0.3">
      <c r="A56" s="93" t="s">
        <v>88</v>
      </c>
      <c r="B56" s="87">
        <v>10703</v>
      </c>
      <c r="C56" s="87">
        <v>187</v>
      </c>
      <c r="D56" s="87">
        <v>15430</v>
      </c>
      <c r="E56" s="80"/>
      <c r="F56" s="87">
        <v>10137</v>
      </c>
      <c r="G56" s="87">
        <v>182</v>
      </c>
      <c r="H56" s="87">
        <v>14498</v>
      </c>
    </row>
    <row r="57" spans="1:8" x14ac:dyDescent="0.3">
      <c r="A57" s="93" t="s">
        <v>89</v>
      </c>
      <c r="B57" s="87">
        <v>11061</v>
      </c>
      <c r="C57" s="87">
        <v>180</v>
      </c>
      <c r="D57" s="87">
        <v>16054</v>
      </c>
      <c r="E57" s="80"/>
      <c r="F57" s="87">
        <v>10864</v>
      </c>
      <c r="G57" s="87">
        <v>193</v>
      </c>
      <c r="H57" s="87">
        <v>15585</v>
      </c>
    </row>
    <row r="58" spans="1:8" x14ac:dyDescent="0.3">
      <c r="A58" s="93" t="s">
        <v>90</v>
      </c>
      <c r="B58" s="87">
        <v>13798</v>
      </c>
      <c r="C58" s="87">
        <v>216</v>
      </c>
      <c r="D58" s="87">
        <v>19721</v>
      </c>
      <c r="E58" s="80"/>
      <c r="F58" s="87">
        <v>13304</v>
      </c>
      <c r="G58" s="87">
        <v>240</v>
      </c>
      <c r="H58" s="87">
        <v>18767</v>
      </c>
    </row>
    <row r="59" spans="1:8" x14ac:dyDescent="0.3">
      <c r="A59" s="93" t="s">
        <v>91</v>
      </c>
      <c r="B59" s="87">
        <v>13074</v>
      </c>
      <c r="C59" s="87">
        <v>206</v>
      </c>
      <c r="D59" s="87">
        <v>18628</v>
      </c>
      <c r="E59" s="80"/>
      <c r="F59" s="87">
        <v>12591</v>
      </c>
      <c r="G59" s="87">
        <v>220</v>
      </c>
      <c r="H59" s="87">
        <v>18017</v>
      </c>
    </row>
    <row r="60" spans="1:8" x14ac:dyDescent="0.3">
      <c r="A60" s="93" t="s">
        <v>92</v>
      </c>
      <c r="B60" s="87">
        <v>9684</v>
      </c>
      <c r="C60" s="87">
        <v>186</v>
      </c>
      <c r="D60" s="87">
        <v>13854</v>
      </c>
      <c r="E60" s="80"/>
      <c r="F60" s="87">
        <v>9182</v>
      </c>
      <c r="G60" s="87">
        <v>174</v>
      </c>
      <c r="H60" s="87">
        <v>13265</v>
      </c>
    </row>
    <row r="61" spans="1:8" x14ac:dyDescent="0.3">
      <c r="A61" s="93" t="s">
        <v>93</v>
      </c>
      <c r="B61" s="87">
        <v>6285</v>
      </c>
      <c r="C61" s="87">
        <v>126</v>
      </c>
      <c r="D61" s="87">
        <v>9444</v>
      </c>
      <c r="E61" s="80"/>
      <c r="F61" s="87">
        <v>6286</v>
      </c>
      <c r="G61" s="87">
        <v>137</v>
      </c>
      <c r="H61" s="87">
        <v>9496</v>
      </c>
    </row>
    <row r="62" spans="1:8" x14ac:dyDescent="0.3">
      <c r="A62" s="93" t="s">
        <v>94</v>
      </c>
      <c r="B62" s="87">
        <v>4239</v>
      </c>
      <c r="C62" s="87">
        <v>114</v>
      </c>
      <c r="D62" s="87">
        <v>6437</v>
      </c>
      <c r="E62" s="80"/>
      <c r="F62" s="87">
        <v>4276</v>
      </c>
      <c r="G62" s="87">
        <v>114</v>
      </c>
      <c r="H62" s="87">
        <v>6645</v>
      </c>
    </row>
    <row r="63" spans="1:8" x14ac:dyDescent="0.3">
      <c r="A63" s="93" t="s">
        <v>95</v>
      </c>
      <c r="B63" s="87">
        <v>3460</v>
      </c>
      <c r="C63" s="87">
        <v>125</v>
      </c>
      <c r="D63" s="87">
        <v>5437</v>
      </c>
      <c r="E63" s="80"/>
      <c r="F63" s="87">
        <v>3346</v>
      </c>
      <c r="G63" s="87">
        <v>106</v>
      </c>
      <c r="H63" s="87">
        <v>5330</v>
      </c>
    </row>
    <row r="64" spans="1:8" x14ac:dyDescent="0.3">
      <c r="A64" s="93" t="s">
        <v>96</v>
      </c>
      <c r="B64" s="87">
        <v>3107</v>
      </c>
      <c r="C64" s="87">
        <v>76</v>
      </c>
      <c r="D64" s="87">
        <v>5085</v>
      </c>
      <c r="E64" s="80"/>
      <c r="F64" s="87">
        <v>2857</v>
      </c>
      <c r="G64" s="87">
        <v>94</v>
      </c>
      <c r="H64" s="87">
        <v>4647</v>
      </c>
    </row>
    <row r="65" spans="1:8" ht="16.8" x14ac:dyDescent="0.3">
      <c r="A65" s="84" t="s">
        <v>97</v>
      </c>
      <c r="B65" s="87">
        <v>374</v>
      </c>
      <c r="C65" s="87">
        <v>3</v>
      </c>
      <c r="D65" s="87">
        <v>511</v>
      </c>
      <c r="E65" s="80"/>
      <c r="F65" s="87">
        <v>450</v>
      </c>
      <c r="G65" s="87">
        <v>2</v>
      </c>
      <c r="H65" s="87">
        <v>579</v>
      </c>
    </row>
    <row r="66" spans="1:8" x14ac:dyDescent="0.3">
      <c r="A66" s="85" t="s">
        <v>11</v>
      </c>
      <c r="B66" s="88">
        <v>175791</v>
      </c>
      <c r="C66" s="88">
        <v>3283</v>
      </c>
      <c r="D66" s="88">
        <v>249175</v>
      </c>
      <c r="E66" s="80"/>
      <c r="F66" s="88">
        <v>174539</v>
      </c>
      <c r="G66" s="88">
        <v>3428</v>
      </c>
      <c r="H66" s="88">
        <v>246920</v>
      </c>
    </row>
    <row r="67" spans="1:8" x14ac:dyDescent="0.3">
      <c r="A67" s="86"/>
      <c r="B67" s="86"/>
      <c r="C67" s="86"/>
      <c r="D67" s="86"/>
      <c r="E67" s="80"/>
      <c r="F67" s="86"/>
      <c r="G67" s="86"/>
      <c r="H67" s="86"/>
    </row>
    <row r="69" spans="1:8" x14ac:dyDescent="0.3">
      <c r="A69" s="174" t="s">
        <v>98</v>
      </c>
      <c r="B69" s="174"/>
      <c r="C69" s="174"/>
      <c r="D69" s="174"/>
      <c r="E69" s="174"/>
      <c r="F69" s="174"/>
      <c r="G69" s="174"/>
      <c r="H69" s="174"/>
    </row>
    <row r="70" spans="1:8" x14ac:dyDescent="0.3">
      <c r="A70" s="174"/>
      <c r="B70" s="174"/>
      <c r="C70" s="174"/>
      <c r="D70" s="174"/>
      <c r="E70" s="174"/>
      <c r="F70" s="174"/>
      <c r="G70" s="174"/>
      <c r="H70" s="174"/>
    </row>
  </sheetData>
  <mergeCells count="6">
    <mergeCell ref="A69:H70"/>
    <mergeCell ref="A39:H39"/>
    <mergeCell ref="A6:H6"/>
    <mergeCell ref="A3:A4"/>
    <mergeCell ref="A22:H22"/>
    <mergeCell ref="A33:H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I2" sqref="I2"/>
    </sheetView>
  </sheetViews>
  <sheetFormatPr defaultRowHeight="14.4" x14ac:dyDescent="0.3"/>
  <sheetData>
    <row r="1" spans="1:14" ht="15" thickBot="1" x14ac:dyDescent="0.35">
      <c r="A1" s="186" t="s">
        <v>102</v>
      </c>
      <c r="B1" s="187"/>
      <c r="C1" s="187"/>
      <c r="D1" s="187"/>
      <c r="E1" s="187"/>
      <c r="F1" s="187"/>
      <c r="G1" s="103"/>
      <c r="H1">
        <v>2016</v>
      </c>
      <c r="I1" t="s">
        <v>109</v>
      </c>
    </row>
    <row r="2" spans="1:14" ht="19.2" thickBot="1" x14ac:dyDescent="0.35">
      <c r="A2" s="188" t="s">
        <v>37</v>
      </c>
      <c r="B2" s="189"/>
      <c r="C2" s="104" t="s">
        <v>38</v>
      </c>
      <c r="D2" s="105" t="s">
        <v>39</v>
      </c>
      <c r="E2" s="105" t="s">
        <v>40</v>
      </c>
      <c r="F2" s="106" t="s">
        <v>41</v>
      </c>
      <c r="G2" s="103"/>
    </row>
    <row r="3" spans="1:14" ht="15" thickBot="1" x14ac:dyDescent="0.35">
      <c r="A3" s="190" t="s">
        <v>42</v>
      </c>
      <c r="B3" s="107" t="s">
        <v>2</v>
      </c>
      <c r="C3" s="108">
        <v>437</v>
      </c>
      <c r="D3" s="109">
        <v>14.074074074074074</v>
      </c>
      <c r="E3" s="109">
        <v>14.074074074074074</v>
      </c>
      <c r="F3" s="110">
        <v>14.074074074074074</v>
      </c>
      <c r="G3" s="103"/>
    </row>
    <row r="4" spans="1:14" x14ac:dyDescent="0.3">
      <c r="A4" s="191"/>
      <c r="B4" s="111" t="s">
        <v>5</v>
      </c>
      <c r="C4" s="112">
        <v>404</v>
      </c>
      <c r="D4" s="113">
        <v>13.011272141706925</v>
      </c>
      <c r="E4" s="113">
        <v>13.011272141706925</v>
      </c>
      <c r="F4" s="114">
        <v>27.085346215780998</v>
      </c>
      <c r="G4" s="103"/>
    </row>
    <row r="5" spans="1:14" x14ac:dyDescent="0.3">
      <c r="A5" s="191"/>
      <c r="B5" s="111" t="s">
        <v>6</v>
      </c>
      <c r="C5" s="112">
        <v>428</v>
      </c>
      <c r="D5" s="113">
        <v>13.784219001610307</v>
      </c>
      <c r="E5" s="113">
        <v>13.784219001610307</v>
      </c>
      <c r="F5" s="114">
        <v>40.869565217391305</v>
      </c>
      <c r="G5" s="103"/>
    </row>
    <row r="6" spans="1:14" x14ac:dyDescent="0.3">
      <c r="A6" s="191"/>
      <c r="B6" s="111" t="s">
        <v>7</v>
      </c>
      <c r="C6" s="112">
        <v>401</v>
      </c>
      <c r="D6" s="113">
        <v>12.914653784219002</v>
      </c>
      <c r="E6" s="113">
        <v>12.914653784219002</v>
      </c>
      <c r="F6" s="114">
        <v>53.784219001610303</v>
      </c>
      <c r="G6" s="103"/>
    </row>
    <row r="7" spans="1:14" x14ac:dyDescent="0.3">
      <c r="A7" s="191"/>
      <c r="B7" s="111" t="s">
        <v>8</v>
      </c>
      <c r="C7" s="112">
        <v>466</v>
      </c>
      <c r="D7" s="113">
        <v>15.008051529790661</v>
      </c>
      <c r="E7" s="113">
        <v>15.008051529790661</v>
      </c>
      <c r="F7" s="114">
        <v>68.792270531400973</v>
      </c>
      <c r="G7" s="103"/>
    </row>
    <row r="8" spans="1:14" x14ac:dyDescent="0.3">
      <c r="A8" s="191"/>
      <c r="B8" s="111" t="s">
        <v>9</v>
      </c>
      <c r="C8" s="112">
        <v>517</v>
      </c>
      <c r="D8" s="113">
        <v>16.650563607085349</v>
      </c>
      <c r="E8" s="113">
        <v>16.650563607085349</v>
      </c>
      <c r="F8" s="114">
        <v>85.442834138486319</v>
      </c>
      <c r="G8" s="103"/>
    </row>
    <row r="9" spans="1:14" x14ac:dyDescent="0.3">
      <c r="A9" s="191"/>
      <c r="B9" s="111" t="s">
        <v>10</v>
      </c>
      <c r="C9" s="112">
        <v>452</v>
      </c>
      <c r="D9" s="113">
        <v>14.557165861513688</v>
      </c>
      <c r="E9" s="113">
        <v>14.557165861513688</v>
      </c>
      <c r="F9" s="114">
        <v>100</v>
      </c>
      <c r="G9" s="103"/>
    </row>
    <row r="10" spans="1:14" ht="15" thickBot="1" x14ac:dyDescent="0.35">
      <c r="A10" s="192"/>
      <c r="B10" s="115" t="s">
        <v>11</v>
      </c>
      <c r="C10" s="116">
        <v>3105</v>
      </c>
      <c r="D10" s="117">
        <v>100</v>
      </c>
      <c r="E10" s="117">
        <v>100</v>
      </c>
      <c r="F10" s="118"/>
      <c r="G10" s="103"/>
    </row>
    <row r="15" spans="1:14" x14ac:dyDescent="0.3">
      <c r="A15" t="s">
        <v>108</v>
      </c>
      <c r="H15" t="s">
        <v>107</v>
      </c>
    </row>
    <row r="16" spans="1:14" ht="15" thickBot="1" x14ac:dyDescent="0.35">
      <c r="A16" s="182" t="s">
        <v>106</v>
      </c>
      <c r="B16" s="183"/>
      <c r="C16" s="183"/>
      <c r="D16" s="183"/>
      <c r="E16" s="183"/>
      <c r="F16" s="183"/>
      <c r="G16" s="130"/>
      <c r="H16" s="182" t="s">
        <v>106</v>
      </c>
      <c r="I16" s="183"/>
      <c r="J16" s="183"/>
      <c r="K16" s="183"/>
      <c r="L16" s="183"/>
      <c r="M16" s="183"/>
      <c r="N16" s="130"/>
    </row>
    <row r="17" spans="1:14" ht="19.2" thickBot="1" x14ac:dyDescent="0.35">
      <c r="A17" s="184" t="s">
        <v>37</v>
      </c>
      <c r="B17" s="185"/>
      <c r="C17" s="131" t="s">
        <v>38</v>
      </c>
      <c r="D17" s="132" t="s">
        <v>39</v>
      </c>
      <c r="E17" s="132" t="s">
        <v>40</v>
      </c>
      <c r="F17" s="133" t="s">
        <v>41</v>
      </c>
      <c r="G17" s="130"/>
      <c r="H17" s="184" t="s">
        <v>37</v>
      </c>
      <c r="I17" s="185"/>
      <c r="J17" s="131" t="s">
        <v>38</v>
      </c>
      <c r="K17" s="132" t="s">
        <v>39</v>
      </c>
      <c r="L17" s="132" t="s">
        <v>40</v>
      </c>
      <c r="M17" s="133" t="s">
        <v>41</v>
      </c>
      <c r="N17" s="130"/>
    </row>
    <row r="18" spans="1:14" ht="15" thickBot="1" x14ac:dyDescent="0.35">
      <c r="A18" s="179" t="s">
        <v>42</v>
      </c>
      <c r="B18" s="134" t="s">
        <v>2</v>
      </c>
      <c r="C18" s="135">
        <v>466</v>
      </c>
      <c r="D18" s="136">
        <v>14.663310258023914</v>
      </c>
      <c r="E18" s="136">
        <v>14.663310258023914</v>
      </c>
      <c r="F18" s="137">
        <v>14.663310258023914</v>
      </c>
      <c r="G18" s="130"/>
      <c r="H18" s="179" t="s">
        <v>42</v>
      </c>
      <c r="I18" s="134" t="s">
        <v>2</v>
      </c>
      <c r="J18" s="135">
        <v>26004</v>
      </c>
      <c r="K18" s="136">
        <v>14.865119788719108</v>
      </c>
      <c r="L18" s="136">
        <v>14.865119788719108</v>
      </c>
      <c r="M18" s="137">
        <v>14.865119788719108</v>
      </c>
      <c r="N18" s="130"/>
    </row>
    <row r="19" spans="1:14" x14ac:dyDescent="0.3">
      <c r="A19" s="180"/>
      <c r="B19" s="138" t="s">
        <v>5</v>
      </c>
      <c r="C19" s="139">
        <v>406</v>
      </c>
      <c r="D19" s="140">
        <v>12.77533039647577</v>
      </c>
      <c r="E19" s="140">
        <v>12.77533039647577</v>
      </c>
      <c r="F19" s="141">
        <v>27.438640654499686</v>
      </c>
      <c r="G19" s="130"/>
      <c r="H19" s="180"/>
      <c r="I19" s="138" t="s">
        <v>5</v>
      </c>
      <c r="J19" s="139">
        <v>25961</v>
      </c>
      <c r="K19" s="140">
        <v>14.840538949197693</v>
      </c>
      <c r="L19" s="140">
        <v>14.840538949197693</v>
      </c>
      <c r="M19" s="141">
        <v>29.705658737916803</v>
      </c>
      <c r="N19" s="130"/>
    </row>
    <row r="20" spans="1:14" x14ac:dyDescent="0.3">
      <c r="A20" s="180"/>
      <c r="B20" s="138" t="s">
        <v>6</v>
      </c>
      <c r="C20" s="139">
        <v>424</v>
      </c>
      <c r="D20" s="140">
        <v>13.341724354940215</v>
      </c>
      <c r="E20" s="140">
        <v>13.341724354940215</v>
      </c>
      <c r="F20" s="141">
        <v>40.780365009439898</v>
      </c>
      <c r="G20" s="130"/>
      <c r="H20" s="180"/>
      <c r="I20" s="138" t="s">
        <v>6</v>
      </c>
      <c r="J20" s="139">
        <v>26502</v>
      </c>
      <c r="K20" s="140">
        <v>15.14980020922296</v>
      </c>
      <c r="L20" s="140">
        <v>15.14980020922296</v>
      </c>
      <c r="M20" s="141">
        <v>44.855458947139766</v>
      </c>
      <c r="N20" s="130"/>
    </row>
    <row r="21" spans="1:14" x14ac:dyDescent="0.3">
      <c r="A21" s="180"/>
      <c r="B21" s="138" t="s">
        <v>7</v>
      </c>
      <c r="C21" s="139">
        <v>454</v>
      </c>
      <c r="D21" s="140">
        <v>14.285714285714285</v>
      </c>
      <c r="E21" s="140">
        <v>14.285714285714285</v>
      </c>
      <c r="F21" s="141">
        <v>55.066079295154182</v>
      </c>
      <c r="G21" s="130"/>
      <c r="H21" s="180"/>
      <c r="I21" s="138" t="s">
        <v>7</v>
      </c>
      <c r="J21" s="139">
        <v>26638</v>
      </c>
      <c r="K21" s="140">
        <v>15.227544259802325</v>
      </c>
      <c r="L21" s="140">
        <v>15.227544259802325</v>
      </c>
      <c r="M21" s="141">
        <v>60.083003206942088</v>
      </c>
      <c r="N21" s="130"/>
    </row>
    <row r="22" spans="1:14" x14ac:dyDescent="0.3">
      <c r="A22" s="180"/>
      <c r="B22" s="138" t="s">
        <v>8</v>
      </c>
      <c r="C22" s="139">
        <v>424</v>
      </c>
      <c r="D22" s="140">
        <v>13.341724354940215</v>
      </c>
      <c r="E22" s="140">
        <v>13.341724354940215</v>
      </c>
      <c r="F22" s="141">
        <v>68.407803650094394</v>
      </c>
      <c r="G22" s="130"/>
      <c r="H22" s="180"/>
      <c r="I22" s="138" t="s">
        <v>8</v>
      </c>
      <c r="J22" s="139">
        <v>27057</v>
      </c>
      <c r="K22" s="140">
        <v>15.467064533278455</v>
      </c>
      <c r="L22" s="140">
        <v>15.467064533278455</v>
      </c>
      <c r="M22" s="141">
        <v>75.550067740220541</v>
      </c>
      <c r="N22" s="130"/>
    </row>
    <row r="23" spans="1:14" x14ac:dyDescent="0.3">
      <c r="A23" s="180"/>
      <c r="B23" s="138" t="s">
        <v>9</v>
      </c>
      <c r="C23" s="139">
        <v>508</v>
      </c>
      <c r="D23" s="140">
        <v>15.984896161107615</v>
      </c>
      <c r="E23" s="140">
        <v>15.984896161107615</v>
      </c>
      <c r="F23" s="141">
        <v>84.392699811202007</v>
      </c>
      <c r="G23" s="130"/>
      <c r="H23" s="180"/>
      <c r="I23" s="138" t="s">
        <v>9</v>
      </c>
      <c r="J23" s="139">
        <v>23518</v>
      </c>
      <c r="K23" s="140">
        <v>13.444004275922783</v>
      </c>
      <c r="L23" s="140">
        <v>13.444004275922783</v>
      </c>
      <c r="M23" s="141">
        <v>88.994072016143321</v>
      </c>
      <c r="N23" s="130"/>
    </row>
    <row r="24" spans="1:14" x14ac:dyDescent="0.3">
      <c r="A24" s="180"/>
      <c r="B24" s="138" t="s">
        <v>10</v>
      </c>
      <c r="C24" s="139">
        <v>496</v>
      </c>
      <c r="D24" s="140">
        <v>15.607300188797987</v>
      </c>
      <c r="E24" s="140">
        <v>15.607300188797987</v>
      </c>
      <c r="F24" s="141">
        <v>100</v>
      </c>
      <c r="G24" s="130"/>
      <c r="H24" s="180"/>
      <c r="I24" s="138" t="s">
        <v>10</v>
      </c>
      <c r="J24" s="139">
        <v>19253</v>
      </c>
      <c r="K24" s="140">
        <v>11.005927983856676</v>
      </c>
      <c r="L24" s="140">
        <v>11.005927983856676</v>
      </c>
      <c r="M24" s="141">
        <v>100</v>
      </c>
      <c r="N24" s="130"/>
    </row>
    <row r="25" spans="1:14" ht="15" thickBot="1" x14ac:dyDescent="0.35">
      <c r="A25" s="181"/>
      <c r="B25" s="142" t="s">
        <v>11</v>
      </c>
      <c r="C25" s="143">
        <v>3178</v>
      </c>
      <c r="D25" s="144">
        <v>100</v>
      </c>
      <c r="E25" s="144">
        <v>100</v>
      </c>
      <c r="F25" s="145"/>
      <c r="G25" s="130"/>
      <c r="H25" s="181"/>
      <c r="I25" s="142" t="s">
        <v>11</v>
      </c>
      <c r="J25" s="143">
        <v>174933</v>
      </c>
      <c r="K25" s="144">
        <v>100</v>
      </c>
      <c r="L25" s="144">
        <v>100</v>
      </c>
      <c r="M25" s="145"/>
      <c r="N25" s="130"/>
    </row>
  </sheetData>
  <mergeCells count="9">
    <mergeCell ref="H18:H25"/>
    <mergeCell ref="A16:F16"/>
    <mergeCell ref="A17:B17"/>
    <mergeCell ref="A18:A25"/>
    <mergeCell ref="A1:F1"/>
    <mergeCell ref="A2:B2"/>
    <mergeCell ref="A3:A10"/>
    <mergeCell ref="H16:M16"/>
    <mergeCell ref="H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RF.1S.1.3.1</vt:lpstr>
      <vt:lpstr>Tab. RF.IS1.3.2</vt:lpstr>
      <vt:lpstr>Dati ISTAT 16 senza IncMort</vt:lpstr>
      <vt:lpstr>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2015-11-25T14:11:30Z</dcterms:created>
  <dcterms:modified xsi:type="dcterms:W3CDTF">2018-12-04T12:57:13Z</dcterms:modified>
</cp:coreProperties>
</file>